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moeiuae-my.sharepoint.com/personal/rowayyah_alhefeiti_moei_gov_ae/Documents/Desktop/DataSet/Infrastructure/"/>
    </mc:Choice>
  </mc:AlternateContent>
  <xr:revisionPtr revIDLastSave="0" documentId="13_ncr:1_{ADC9DFF2-ED07-4476-BEAB-ED0D7338385C}" xr6:coauthVersionLast="47" xr6:coauthVersionMax="47" xr10:uidLastSave="{00000000-0000-0000-0000-000000000000}"/>
  <bookViews>
    <workbookView xWindow="-120" yWindow="-120" windowWidth="29040" windowHeight="15840" xr2:uid="{00000000-000D-0000-FFFF-FFFF00000000}"/>
  </bookViews>
  <sheets>
    <sheet name="Meta Data" sheetId="5" r:id="rId1"/>
    <sheet name="Data Set" sheetId="6" r:id="rId2"/>
    <sheet name="Data Dictionary" sheetId="7" r:id="rId3"/>
    <sheet name="Scoring Instructions (FCSA) " sheetId="4" state="hidden" r:id="rId4"/>
    <sheet name="Scores Input (FCSA)" sheetId="2" state="hidden" r:id="rId5"/>
  </sheets>
  <definedNames>
    <definedName name="_xlnm._FilterDatabase" localSheetId="1" hidden="1">'Data Set'!$A$1:$F$105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2" l="1"/>
  <c r="B7" i="2"/>
  <c r="B8" i="2"/>
  <c r="B9" i="2"/>
  <c r="B10" i="2"/>
  <c r="B11" i="2"/>
  <c r="B12" i="2"/>
  <c r="B13" i="2"/>
  <c r="B14" i="2"/>
  <c r="B15" i="2"/>
  <c r="B16" i="2"/>
  <c r="B17" i="2"/>
  <c r="B18" i="2"/>
  <c r="B19" i="2"/>
  <c r="B5" i="2"/>
  <c r="C48" i="2"/>
  <c r="C47" i="2"/>
  <c r="C46" i="2"/>
  <c r="H11" i="2" l="1"/>
  <c r="I11" i="2"/>
  <c r="J11" i="2"/>
  <c r="H12" i="2"/>
  <c r="I12" i="2"/>
  <c r="J12" i="2"/>
  <c r="H13" i="2"/>
  <c r="I13" i="2"/>
  <c r="J13" i="2"/>
  <c r="H14" i="2"/>
  <c r="I14" i="2"/>
  <c r="J14" i="2"/>
  <c r="H15" i="2"/>
  <c r="I15" i="2"/>
  <c r="J15" i="2"/>
  <c r="H16" i="2"/>
  <c r="I16" i="2"/>
  <c r="J16" i="2"/>
  <c r="H17" i="2"/>
  <c r="I17" i="2"/>
  <c r="J17" i="2"/>
  <c r="H18" i="2"/>
  <c r="I18" i="2"/>
  <c r="J18" i="2"/>
  <c r="H19" i="2"/>
  <c r="I19" i="2"/>
  <c r="J19" i="2"/>
  <c r="A11" i="2"/>
  <c r="C11" i="2"/>
  <c r="E11" i="2"/>
  <c r="F11" i="2"/>
  <c r="A12" i="2"/>
  <c r="C12" i="2"/>
  <c r="E12" i="2"/>
  <c r="F12" i="2"/>
  <c r="A13" i="2"/>
  <c r="C13" i="2"/>
  <c r="E13" i="2"/>
  <c r="F13" i="2"/>
  <c r="A14" i="2"/>
  <c r="C14" i="2"/>
  <c r="E14" i="2"/>
  <c r="F14" i="2"/>
  <c r="A15" i="2"/>
  <c r="C15" i="2"/>
  <c r="E15" i="2"/>
  <c r="F15" i="2"/>
  <c r="A16" i="2"/>
  <c r="C16" i="2"/>
  <c r="E16" i="2"/>
  <c r="F16" i="2"/>
  <c r="A17" i="2"/>
  <c r="C17" i="2"/>
  <c r="E17" i="2"/>
  <c r="F17" i="2"/>
  <c r="A18" i="2"/>
  <c r="C18" i="2"/>
  <c r="E18" i="2"/>
  <c r="F18" i="2"/>
  <c r="A19" i="2"/>
  <c r="C19" i="2"/>
  <c r="E19" i="2"/>
  <c r="F19" i="2"/>
  <c r="K17" i="2" l="1"/>
  <c r="K15" i="2"/>
  <c r="K13" i="2"/>
  <c r="K12" i="2"/>
  <c r="K19" i="2"/>
  <c r="K14" i="2"/>
  <c r="K16" i="2"/>
  <c r="K18" i="2"/>
  <c r="K11" i="2"/>
  <c r="A30" i="2"/>
  <c r="A31" i="2"/>
  <c r="A32" i="2"/>
  <c r="A33" i="2"/>
  <c r="A34" i="2"/>
  <c r="A35" i="2"/>
  <c r="A36" i="2"/>
  <c r="A37" i="2"/>
  <c r="A38" i="2"/>
  <c r="A39" i="2"/>
  <c r="A40" i="2"/>
  <c r="A41" i="2"/>
  <c r="A42" i="2"/>
  <c r="A43" i="2"/>
  <c r="J5" i="2"/>
  <c r="J6" i="2"/>
  <c r="J7" i="2"/>
  <c r="J8" i="2"/>
  <c r="J9" i="2"/>
  <c r="J10" i="2"/>
  <c r="I5" i="2"/>
  <c r="F6" i="2"/>
  <c r="F7" i="2"/>
  <c r="F8" i="2"/>
  <c r="F9" i="2"/>
  <c r="F10" i="2"/>
  <c r="F5" i="2"/>
  <c r="I6" i="2"/>
  <c r="I7" i="2"/>
  <c r="I8" i="2"/>
  <c r="I9" i="2"/>
  <c r="I10" i="2"/>
  <c r="H6" i="2"/>
  <c r="H7" i="2"/>
  <c r="H8" i="2"/>
  <c r="H9" i="2"/>
  <c r="H10" i="2"/>
  <c r="H5" i="2"/>
  <c r="E6" i="2"/>
  <c r="E7" i="2"/>
  <c r="E8" i="2"/>
  <c r="E9" i="2"/>
  <c r="E10" i="2"/>
  <c r="C6" i="2"/>
  <c r="C7" i="2"/>
  <c r="C8" i="2"/>
  <c r="C9" i="2"/>
  <c r="C10" i="2"/>
  <c r="A6" i="2"/>
  <c r="A7" i="2"/>
  <c r="A8" i="2"/>
  <c r="A9" i="2"/>
  <c r="A10" i="2"/>
  <c r="K6" i="2" l="1"/>
  <c r="K5" i="2"/>
  <c r="K10" i="2"/>
  <c r="A29" i="2"/>
  <c r="C21" i="2"/>
  <c r="K9" i="2" l="1"/>
  <c r="K8" i="2"/>
  <c r="K7" i="2"/>
  <c r="C49" i="2"/>
  <c r="E5" i="2"/>
  <c r="C5" i="2"/>
  <c r="A5" i="2"/>
  <c r="C22" i="2" l="1"/>
  <c r="C23" i="2" l="1"/>
  <c r="C54" i="2" s="1" a="1"/>
  <c r="C5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<sst xmlns="http://schemas.openxmlformats.org/spreadsheetml/2006/main" count="613" uniqueCount="376">
  <si>
    <t>Indicator Name</t>
  </si>
  <si>
    <t>ODIN Datasets</t>
  </si>
  <si>
    <t>Coverage Scores</t>
  </si>
  <si>
    <t>Coverage Sub Section</t>
  </si>
  <si>
    <t>Completeness</t>
  </si>
  <si>
    <t>Completeness Score</t>
  </si>
  <si>
    <t>Score</t>
  </si>
  <si>
    <t>TOTAL OPENNESS SCORE</t>
  </si>
  <si>
    <t>TOTAL COVERAGE SCORE</t>
  </si>
  <si>
    <t>Openness Sub Section</t>
  </si>
  <si>
    <t>Nonproprietary format</t>
  </si>
  <si>
    <t>Metadata</t>
  </si>
  <si>
    <t>Machine Readabilility</t>
  </si>
  <si>
    <t>TOTAL SCORE</t>
  </si>
  <si>
    <t>Openness Scores</t>
  </si>
  <si>
    <t>Last 5 
Years Score</t>
  </si>
  <si>
    <t>Last 10 
Years Score</t>
  </si>
  <si>
    <t>Step One: Complete the Coverage Scores Section</t>
  </si>
  <si>
    <t>Step Two: Complete the Openness Scores Section</t>
  </si>
  <si>
    <t>Geo Coordinates</t>
  </si>
  <si>
    <t>Extra Credit: Geo Coordinates Score</t>
  </si>
  <si>
    <t>Instructions for Scoring (Scores Input tab)</t>
  </si>
  <si>
    <t>Datasets</t>
  </si>
  <si>
    <r>
      <t xml:space="preserve"> Categorical Disaggregation Required 
</t>
    </r>
    <r>
      <rPr>
        <i/>
        <sz val="10"/>
        <color theme="3"/>
        <rFont val="Calibri (Body)"/>
      </rPr>
      <t>(assigned indicators only)</t>
    </r>
  </si>
  <si>
    <r>
      <t xml:space="preserve">Categorical Disaggregation in dataset 
</t>
    </r>
    <r>
      <rPr>
        <sz val="10"/>
        <color theme="3"/>
        <rFont val="Calibri (Body)"/>
      </rPr>
      <t>(List all)</t>
    </r>
  </si>
  <si>
    <r>
      <t xml:space="preserve">Disaggregation Score
</t>
    </r>
    <r>
      <rPr>
        <i/>
        <sz val="11"/>
        <color theme="3"/>
        <rFont val="Calibri (Body)"/>
      </rPr>
      <t>(2+ disaggregations is 3 pts, 1 is 2 pts)</t>
    </r>
  </si>
  <si>
    <t>Availability</t>
  </si>
  <si>
    <t>Other Points</t>
  </si>
  <si>
    <t>Submitted on Time (2 points max)</t>
  </si>
  <si>
    <t>Extra Credit for Website TOU (4 points)</t>
  </si>
  <si>
    <t>Quality of Submission (3 points max)</t>
  </si>
  <si>
    <r>
      <t xml:space="preserve">Metadata Score (2 pt per component):
</t>
    </r>
    <r>
      <rPr>
        <i/>
        <sz val="11"/>
        <color theme="3"/>
        <rFont val="Calibri (Body)"/>
      </rPr>
      <t>1. Source
2. Data Owner
3. Last Updated
4. Language
5. Key terms
6. Methodology</t>
    </r>
  </si>
  <si>
    <r>
      <t xml:space="preserve">Nonproprietary format? </t>
    </r>
    <r>
      <rPr>
        <b/>
        <sz val="15"/>
        <color theme="3"/>
        <rFont val="Calibri (Body)"/>
      </rPr>
      <t>(PDF, XLSX, CSV, DOCX)</t>
    </r>
    <r>
      <rPr>
        <sz val="11"/>
        <color theme="3"/>
        <rFont val="Calibri (Body)"/>
      </rPr>
      <t xml:space="preserve"> 
Yes, 4 points</t>
    </r>
  </si>
  <si>
    <r>
      <t xml:space="preserve">Machine Readable? (XLS, XLSX, CSV) 
</t>
    </r>
    <r>
      <rPr>
        <i/>
        <sz val="11"/>
        <color theme="3"/>
        <rFont val="Calibri (Body)"/>
      </rPr>
      <t>Yes, 4 points</t>
    </r>
  </si>
  <si>
    <t>Is this indicator assigned?</t>
  </si>
  <si>
    <t>Did they submit this dataset?</t>
  </si>
  <si>
    <r>
      <t xml:space="preserve">Did they submit this dataset?
</t>
    </r>
    <r>
      <rPr>
        <i/>
        <sz val="11"/>
        <color theme="3"/>
        <rFont val="Calibri (Body)"/>
      </rPr>
      <t>If "No," stop here</t>
    </r>
  </si>
  <si>
    <t>Openness Scores: Fill out the four light green columns for each dataset submitted. In Column C, answer whether or not they submitted the dataset. In Column D, give 4 points if they submitted the dataset in a nonproprietary format (otherwise, give 0). In Column E, give 4 points if they submitted the dataset in a machine readable format (otherwise, give 0). In Column G, give 2 points per metadata component provided.</t>
  </si>
  <si>
    <t>Coverage Scores: Fill out the the two light blue columns. All other columns are automatically generated. In column D, verify whether or not they submitted the dataset. In Column G, assign points based on how many disaggregatedtions are in the dataset (Column E). If the dataset was assigned, the disaggregations must have at least one of the required disaggregations listed in Column C.	
If any of the information they submitted in the columns  in incorrect, you must change it in the tab, "Entity Input." Do not change it on this tab.</t>
  </si>
  <si>
    <t>The scoring input tab autocalculates much of the scores based on the methodology. However, there are a few sections that need to be manually scored. Those cells are highlighted in light blue. The guide below will explain how they should be used.</t>
  </si>
  <si>
    <t xml:space="preserve">The only aspect of the Coverage score that is not autocalculated in the Disaggregation Score and whether or not the dataset was submitted.
Answer both questions for each dataset. If you need to change any of the other information due to misinformation being supplied by the entities, change it on the "Entity Input" tab, not the "Scores Input" tab.
</t>
  </si>
  <si>
    <t>In the green table, the same datasets in the blue table will display here. The other information is not automatic, as it depends on the format of files that were submitted, as well as the quality of the metadata provided.
For each dataset, you will need to provide a score for the following:
1. Was the dataset submitted? Select yes or no.
2. Nonproprietary format? If the dataset provided was uploaded in a nonproproetary format such as PDF, docx, CSV, XLSX, docx, then you would select 4, otherwise select 0.
3. Machine Readable? If the dataset provided was uploaded in a machine readable format such as CSV, XLSX, XLS then you would select 4, otherwise select 0.
4. Metadata: There are 6 metadata components we are looking for (Source, Data Owner, Last Updated Date, Language, Key terms, and Methodology). Give 2 points for each component they provided for a maximum of 12 points.</t>
  </si>
  <si>
    <t>Step Three: Other Points</t>
  </si>
  <si>
    <t>Give 2 points if the datasets were submitted on time.
Give up to 3 points for the quality of the submission. Points should be deducted if they altered the spreadsheet or supplied misinformation.</t>
  </si>
  <si>
    <t>Step Four: Extra Credit</t>
  </si>
  <si>
    <t xml:space="preserve">Extra credit (4 points) is given if an agency updates the terms of use or open data license on their website to confirm to open data standards using the guidelines given to them during the workshop. ODW is happy to do the scoring for this component. </t>
  </si>
  <si>
    <t>Step Five: Final Score</t>
  </si>
  <si>
    <t>If the previous steps were completed, the final score should be calculated in cell C54.</t>
  </si>
  <si>
    <t xml:space="preserve">Metadata </t>
  </si>
  <si>
    <t>Dataset Name_EN</t>
  </si>
  <si>
    <t>Dataset Name_AR</t>
  </si>
  <si>
    <t>Description_EN</t>
  </si>
  <si>
    <t>Description_AR</t>
  </si>
  <si>
    <t>Source (URL of original source)</t>
  </si>
  <si>
    <t>Data Owner_EN</t>
  </si>
  <si>
    <t>Data Owner_AR</t>
  </si>
  <si>
    <t>Owner_Tel</t>
  </si>
  <si>
    <t>Last Update Date</t>
  </si>
  <si>
    <t>Language</t>
  </si>
  <si>
    <t>Key terms / Tags</t>
  </si>
  <si>
    <t>EN/AR</t>
  </si>
  <si>
    <t>Notes</t>
  </si>
  <si>
    <t xml:space="preserve">Data Dictionary </t>
  </si>
  <si>
    <t>الشارقة</t>
  </si>
  <si>
    <t>الفجيرة</t>
  </si>
  <si>
    <t>رأس الخيمة</t>
  </si>
  <si>
    <t>عجمان</t>
  </si>
  <si>
    <t>راس الخيمة</t>
  </si>
  <si>
    <t xml:space="preserve">الشارقة </t>
  </si>
  <si>
    <t>سد النصاص</t>
  </si>
  <si>
    <t>سد الخضيرة</t>
  </si>
  <si>
    <t>بحيرة فلي (1)</t>
  </si>
  <si>
    <t>بحيرة فلي (2)</t>
  </si>
  <si>
    <t>بحيرة فلي (3)</t>
  </si>
  <si>
    <t>بحيرة فلي (4)</t>
  </si>
  <si>
    <t>بحيرة فلي (5)</t>
  </si>
  <si>
    <t>بحيرة وادي صفصف</t>
  </si>
  <si>
    <t>سد غلفا</t>
  </si>
  <si>
    <t>سد وادي بعيا</t>
  </si>
  <si>
    <t>سد الجزير</t>
  </si>
  <si>
    <t>سد الخروس</t>
  </si>
  <si>
    <t>سد الخليبان</t>
  </si>
  <si>
    <t>سد المستب</t>
  </si>
  <si>
    <t>سد حذف</t>
  </si>
  <si>
    <t>سد مزيرع</t>
  </si>
  <si>
    <t>سد السيجي القديم</t>
  </si>
  <si>
    <t>سد وادي السيجي الرئيسي</t>
  </si>
  <si>
    <t>حاجز السيجي (1)</t>
  </si>
  <si>
    <t>حاجز السيجي (2)</t>
  </si>
  <si>
    <t>سد وادي عشواني (1)</t>
  </si>
  <si>
    <t>عشواني (2)</t>
  </si>
  <si>
    <t>سد شوكة</t>
  </si>
  <si>
    <t>حاجز شوكة</t>
  </si>
  <si>
    <t>سد وادي ممدوح</t>
  </si>
  <si>
    <t>سد وادي القصعة</t>
  </si>
  <si>
    <t>سد وادي القشيش</t>
  </si>
  <si>
    <t>حاجز الصبط</t>
  </si>
  <si>
    <t>سد وادي المدينة</t>
  </si>
  <si>
    <t>سد وادي المنصب</t>
  </si>
  <si>
    <t>سد وادي صفني</t>
  </si>
  <si>
    <t>سد وادي براق</t>
  </si>
  <si>
    <t>سد وادي الربقة</t>
  </si>
  <si>
    <t>سد وادي طوى</t>
  </si>
  <si>
    <t>سد وادي القور</t>
  </si>
  <si>
    <t>حاجز المنيعي</t>
  </si>
  <si>
    <t>حاجز اللص</t>
  </si>
  <si>
    <t>Nassas Dam</t>
  </si>
  <si>
    <t>Khudairah Dam</t>
  </si>
  <si>
    <t>Fili Reservoir -1</t>
  </si>
  <si>
    <t>Fili Reservoir -2</t>
  </si>
  <si>
    <t>Fili Reservoir -3</t>
  </si>
  <si>
    <t>Fili Reservoir -4</t>
  </si>
  <si>
    <t>Fili Reservoir -5</t>
  </si>
  <si>
    <t>Wadi Safsaf Reservoir</t>
  </si>
  <si>
    <t>Gulfa Dam</t>
  </si>
  <si>
    <t>Baaya Dam</t>
  </si>
  <si>
    <t>Al Jazeer Dam</t>
  </si>
  <si>
    <t>Al Kharus Dam</t>
  </si>
  <si>
    <t>Al Khileban Dam</t>
  </si>
  <si>
    <t>Mestib Dam</t>
  </si>
  <si>
    <t>Hadf Dam</t>
  </si>
  <si>
    <t>Muzaira Dam</t>
  </si>
  <si>
    <t>Siji Old Dam</t>
  </si>
  <si>
    <t>Wadi Siji Main Dam</t>
  </si>
  <si>
    <t>Siji Breaker -1</t>
  </si>
  <si>
    <t>Siji Breaker -2</t>
  </si>
  <si>
    <t>Wadi Ashwani Dam -1</t>
  </si>
  <si>
    <t>Wadi Ashwani Dam -2</t>
  </si>
  <si>
    <t>Showkah Dam</t>
  </si>
  <si>
    <t xml:space="preserve">Showkah Breaker </t>
  </si>
  <si>
    <t>Wadi Mamdouh Dam</t>
  </si>
  <si>
    <t>Wadi Qasa 'a Dam</t>
  </si>
  <si>
    <t>Wadi Qaceesh Dam</t>
  </si>
  <si>
    <t>Al Sabt Breaker</t>
  </si>
  <si>
    <t>Wadi Modaynah Dam</t>
  </si>
  <si>
    <t>Al Mansab Dam</t>
  </si>
  <si>
    <t>Wadi Esfini Dam</t>
  </si>
  <si>
    <t>Wadi Buraq Dam</t>
  </si>
  <si>
    <t>Wadi Al Rabka Dam</t>
  </si>
  <si>
    <t>Wadi Tuwa Dam</t>
  </si>
  <si>
    <t>Wadi Al Qor Dam</t>
  </si>
  <si>
    <t>Munai Breaker</t>
  </si>
  <si>
    <t>Al Luss Breaker</t>
  </si>
  <si>
    <t>سد حام الرئيسي</t>
  </si>
  <si>
    <t>سد وادي الوريعة</t>
  </si>
  <si>
    <t>سد زكت (العويس)</t>
  </si>
  <si>
    <t>سد وادي البصيرة</t>
  </si>
  <si>
    <t>حام (16 د)</t>
  </si>
  <si>
    <t>سد مربح  (قدفع)</t>
  </si>
  <si>
    <t>سد وادي الفاي</t>
  </si>
  <si>
    <t>سد دلم</t>
  </si>
  <si>
    <t>حاجز زكت (1)</t>
  </si>
  <si>
    <t>سد وادي صفد (أ)</t>
  </si>
  <si>
    <t>عين مضب (أب)</t>
  </si>
  <si>
    <t>سد رمث</t>
  </si>
  <si>
    <t>حاجز زكت (2)</t>
  </si>
  <si>
    <t>مي</t>
  </si>
  <si>
    <t>حاجز الوريعة</t>
  </si>
  <si>
    <t>حاجز حام (ج)</t>
  </si>
  <si>
    <t>سد الحيل</t>
  </si>
  <si>
    <t>حاجز وادي صفد (ج)</t>
  </si>
  <si>
    <t>سد لبن</t>
  </si>
  <si>
    <t>سد الراكبي</t>
  </si>
  <si>
    <t>سد الليات</t>
  </si>
  <si>
    <t>سد العصفة - ضدنا</t>
  </si>
  <si>
    <t>غليلة الخن (1)</t>
  </si>
  <si>
    <t>سد البثنة (حام (ب))</t>
  </si>
  <si>
    <t>حاجز ثيب</t>
  </si>
  <si>
    <t>سد البدية</t>
  </si>
  <si>
    <t>سد شرم</t>
  </si>
  <si>
    <t>حاجز البصيرة (1)</t>
  </si>
  <si>
    <t>حاجز البصيرة (2)</t>
  </si>
  <si>
    <t>بحيرة حمد (أ)</t>
  </si>
  <si>
    <t>بحيرة حمد (ب)</t>
  </si>
  <si>
    <t>غليلة الخن (2)</t>
  </si>
  <si>
    <t>حاجز الفاي</t>
  </si>
  <si>
    <t>غليلة الخن (3)</t>
  </si>
  <si>
    <t>حاجز صفد (ب)</t>
  </si>
  <si>
    <t>البدية (1)</t>
  </si>
  <si>
    <t>حاجز سكمكم (1)</t>
  </si>
  <si>
    <t>حاجز سكمكم (2)</t>
  </si>
  <si>
    <t>حاجز سكمكم (3)</t>
  </si>
  <si>
    <t>حاجز سكمكم (4)</t>
  </si>
  <si>
    <t>سد سكمكم الرئيسي</t>
  </si>
  <si>
    <t xml:space="preserve">بحيرة سكمكم </t>
  </si>
  <si>
    <t>سد العيم الفجيرة</t>
  </si>
  <si>
    <t>بحيرة العيم - الفجيرة</t>
  </si>
  <si>
    <t>عين مضب (ج د)</t>
  </si>
  <si>
    <t xml:space="preserve"> الحيل التحويلي </t>
  </si>
  <si>
    <t>سد الحماية لمطار الفجيرة</t>
  </si>
  <si>
    <t xml:space="preserve">سد وادي شي </t>
  </si>
  <si>
    <t>غيل كلباء</t>
  </si>
  <si>
    <t>سد وادي العجيلي</t>
  </si>
  <si>
    <t>Main Ham Dam</t>
  </si>
  <si>
    <t>Wadi Wurreyah Dam</t>
  </si>
  <si>
    <t>Zikt Dam</t>
  </si>
  <si>
    <t>Wadi Baseerah Dam</t>
  </si>
  <si>
    <t>Merbah Dam</t>
  </si>
  <si>
    <t>Al Fai Dam</t>
  </si>
  <si>
    <t>Dalam Dam</t>
  </si>
  <si>
    <t>Zikt -1 Breaker</t>
  </si>
  <si>
    <t>Wadi Safad Dam</t>
  </si>
  <si>
    <t>Ramath Dam</t>
  </si>
  <si>
    <t>Ham Breaker ( C)</t>
  </si>
  <si>
    <t>Al Hail Dam</t>
  </si>
  <si>
    <t>Safad Breaker ( C)</t>
  </si>
  <si>
    <t>Laban Dam</t>
  </si>
  <si>
    <t>Al Rakbi Dam</t>
  </si>
  <si>
    <t>Al Layat Dam</t>
  </si>
  <si>
    <t>AL Asifah Dednah Dam</t>
  </si>
  <si>
    <t>Al Bithnah Dam</t>
  </si>
  <si>
    <t xml:space="preserve">Theib Breaker </t>
  </si>
  <si>
    <t>Al Bidyah Dam</t>
  </si>
  <si>
    <t>Sharum Dam</t>
  </si>
  <si>
    <t>Baseerah Breaker- 1</t>
  </si>
  <si>
    <t>Baseerah Breaker- 2</t>
  </si>
  <si>
    <t>Hamad Reservoir- A</t>
  </si>
  <si>
    <t>Hamad Reservoir- B</t>
  </si>
  <si>
    <t>Fai Breaker</t>
  </si>
  <si>
    <t>Safad Breaker ( B)</t>
  </si>
  <si>
    <t>Sekumkum Breaker- 1</t>
  </si>
  <si>
    <t>Sekumkum Breaker- 2</t>
  </si>
  <si>
    <t>Sekumkum Breaker- 3</t>
  </si>
  <si>
    <t>Sekumkum Breaker- 4</t>
  </si>
  <si>
    <t>Sekumkum Dam</t>
  </si>
  <si>
    <t>Sekumkum Reservoir</t>
  </si>
  <si>
    <t>Al Aym Dam AL Fujairah</t>
  </si>
  <si>
    <t>Al Aym Reservoir AL Fujairah</t>
  </si>
  <si>
    <t>Al Ijeli Dam</t>
  </si>
  <si>
    <t>سد وادي البيح</t>
  </si>
  <si>
    <t>سد اذن</t>
  </si>
  <si>
    <t>سد وادي غليلة</t>
  </si>
  <si>
    <t>سد كوب (2)</t>
  </si>
  <si>
    <t>سد وادي شعم</t>
  </si>
  <si>
    <t>سد البريرات</t>
  </si>
  <si>
    <t>سد كوب (1)</t>
  </si>
  <si>
    <t>سد فلج المعلا</t>
  </si>
  <si>
    <t>سد كوب (4)</t>
  </si>
  <si>
    <t>سد العيم</t>
  </si>
  <si>
    <t>حاجز وادي نحيله</t>
  </si>
  <si>
    <t>سد الداوودي</t>
  </si>
  <si>
    <t>سد الغيل (2)</t>
  </si>
  <si>
    <t xml:space="preserve">حاجز وادي الغيل </t>
  </si>
  <si>
    <t>سد وادي الطويين</t>
  </si>
  <si>
    <t>سد وادي السدر (أ)</t>
  </si>
  <si>
    <t>سد وادي السدر (ب)</t>
  </si>
  <si>
    <t>Wadi Al Bih Dam</t>
  </si>
  <si>
    <t>Aden Dam</t>
  </si>
  <si>
    <t>Wadi Ghalilah Dam</t>
  </si>
  <si>
    <t>Kub -2 Dam</t>
  </si>
  <si>
    <t>Wadi Sha'am Dam</t>
  </si>
  <si>
    <t>Al Barirat Dam</t>
  </si>
  <si>
    <t>Kub -1 Dam</t>
  </si>
  <si>
    <t>Falaj Al Mualla Dam</t>
  </si>
  <si>
    <t>Kub -4 Dam</t>
  </si>
  <si>
    <t>Al Aym Dam</t>
  </si>
  <si>
    <t>Wadi Nahela Breaker</t>
  </si>
  <si>
    <t>Al Dawood Dam</t>
  </si>
  <si>
    <t>Al Ghail -2 Dam</t>
  </si>
  <si>
    <t>Wadi Al Ghail Breaker</t>
  </si>
  <si>
    <t xml:space="preserve">Wadi Taween Dam </t>
  </si>
  <si>
    <t>Wadi Seder Dam (A)</t>
  </si>
  <si>
    <t>Wadi Seder Dam (B)</t>
  </si>
  <si>
    <t>أم القيوين</t>
  </si>
  <si>
    <t>Dam Name_EN</t>
  </si>
  <si>
    <t>Dam Name_AR</t>
  </si>
  <si>
    <t>Emirate_EN</t>
  </si>
  <si>
    <t>Emirate_AR</t>
  </si>
  <si>
    <t>Fujairah</t>
  </si>
  <si>
    <t>Ras Al Khaimah</t>
  </si>
  <si>
    <t>Ajman</t>
  </si>
  <si>
    <t xml:space="preserve">Sharjah </t>
  </si>
  <si>
    <t>Umm Al Quwain</t>
  </si>
  <si>
    <t>السدود الاتحادية</t>
  </si>
  <si>
    <t xml:space="preserve">Federal Dams </t>
  </si>
  <si>
    <t>dam/ dams/Emirates/constrution year/UAE/Federal
 سد/ السدود /سنة الانشاء  / الإمارات / اتحادي</t>
  </si>
  <si>
    <t>Calculation Methodology</t>
  </si>
  <si>
    <t>Construction Year</t>
  </si>
  <si>
    <t>Area</t>
  </si>
  <si>
    <t>السيجي</t>
  </si>
  <si>
    <t>حام</t>
  </si>
  <si>
    <t>وادي</t>
  </si>
  <si>
    <t>وادي البيح</t>
  </si>
  <si>
    <t>وادي الغيل</t>
  </si>
  <si>
    <t>أذن</t>
  </si>
  <si>
    <t>الليات</t>
  </si>
  <si>
    <t>وادي نحيله</t>
  </si>
  <si>
    <t>حذف</t>
  </si>
  <si>
    <t>الرحيب</t>
  </si>
  <si>
    <t>الفاي</t>
  </si>
  <si>
    <t>الطويين</t>
  </si>
  <si>
    <t>الوريعة</t>
  </si>
  <si>
    <t>البصيرة</t>
  </si>
  <si>
    <t>وادي الفاي</t>
  </si>
  <si>
    <t>شوكة</t>
  </si>
  <si>
    <t>وادي عشواني</t>
  </si>
  <si>
    <t>وادي ممدوح</t>
  </si>
  <si>
    <t>صفني</t>
  </si>
  <si>
    <t>وادي غليلة</t>
  </si>
  <si>
    <t>مربح</t>
  </si>
  <si>
    <t>دلم</t>
  </si>
  <si>
    <t>صفد</t>
  </si>
  <si>
    <t xml:space="preserve">رمث </t>
  </si>
  <si>
    <t>الحيل</t>
  </si>
  <si>
    <t>الراكبي</t>
  </si>
  <si>
    <t>البثنة</t>
  </si>
  <si>
    <t>ثيب</t>
  </si>
  <si>
    <t>شرم</t>
  </si>
  <si>
    <t xml:space="preserve">الفجيرة </t>
  </si>
  <si>
    <t>وادي شعم</t>
  </si>
  <si>
    <t>البريرات</t>
  </si>
  <si>
    <t>النصاص</t>
  </si>
  <si>
    <t xml:space="preserve">وادي السدر </t>
  </si>
  <si>
    <t>غلفا</t>
  </si>
  <si>
    <t>الجزير</t>
  </si>
  <si>
    <t>الخروس</t>
  </si>
  <si>
    <t>الخليبان</t>
  </si>
  <si>
    <t>المستب</t>
  </si>
  <si>
    <t>مزيرع</t>
  </si>
  <si>
    <t>الصبط</t>
  </si>
  <si>
    <t>المنيعي</t>
  </si>
  <si>
    <t>اللص</t>
  </si>
  <si>
    <t>لبن</t>
  </si>
  <si>
    <t>البدية</t>
  </si>
  <si>
    <t>الخضيرة</t>
  </si>
  <si>
    <t>العيم</t>
  </si>
  <si>
    <t>الداوودي</t>
  </si>
  <si>
    <t>سكمكم</t>
  </si>
  <si>
    <t>كلباء</t>
  </si>
  <si>
    <t xml:space="preserve">فلي </t>
  </si>
  <si>
    <t>فلي</t>
  </si>
  <si>
    <t>كوب</t>
  </si>
  <si>
    <t>الغيل</t>
  </si>
  <si>
    <t>فلج المعلا</t>
  </si>
  <si>
    <t>وادي القصعة</t>
  </si>
  <si>
    <t>وادي القشيش</t>
  </si>
  <si>
    <t>وادي المدينة</t>
  </si>
  <si>
    <t>وادي المنصب</t>
  </si>
  <si>
    <t>وادي براق</t>
  </si>
  <si>
    <t>وادي الربقة</t>
  </si>
  <si>
    <t>وادي طوى</t>
  </si>
  <si>
    <t>وادي القور</t>
  </si>
  <si>
    <t>وادي شي</t>
  </si>
  <si>
    <t xml:space="preserve">سكمكم </t>
  </si>
  <si>
    <t>مضب</t>
  </si>
  <si>
    <t xml:space="preserve">العيم </t>
  </si>
  <si>
    <t>العصفة</t>
  </si>
  <si>
    <t>غليلة الخن</t>
  </si>
  <si>
    <t>مطار الفجيرة</t>
  </si>
  <si>
    <t xml:space="preserve">This field represents the dam name in English 
يمثل هذا الحقل اسم السد  باللغة الانجليزية
</t>
  </si>
  <si>
    <t>This field represents the Area name  in the emirate where the dam is located
يمثل هذا الحقل اسم المنطقة في الإمارة التي يقع فيها  السد</t>
  </si>
  <si>
    <t xml:space="preserve">This field represents the name of the emirate from the seven emirates where the federal dam is located in Arabic
يمثل هذا الحقل اسم الإمارة من الإمارات السبع التي يوجد فيها السد الاتحادي باللغة العربية   </t>
  </si>
  <si>
    <t xml:space="preserve">This field represents the name of the emirate from the seven emirates where the federal dam is located in English
يمثل هذا الحقل اسم الإمارة من الإمارات السبع التي يوجد فيها السد الاتحادي باللغة الانجليزية   </t>
  </si>
  <si>
    <t xml:space="preserve">This field represents in which year the dam is  constructed
يمثل هذا الحقل السنة التي تم فيها انشاء السد   </t>
  </si>
  <si>
    <t xml:space="preserve">السد هو إنشاء هندسي يقام فوق واد أو منخفض بهدف حجز المياه. والسدود من أقدم المنشآت المائية التي عرفها الإنسان
وعادة ما يتم تصنيفها حسب أشكالها والمواد التي استخدمت في انشائها والأهداف التي شيدت من أجلها. إن الأنواع الشائعة
 من السدود هي التي تنشأ من نوع واحد من المواد أو ذات الردم الترابي والردم الصخري مع قالب ترابي ، أو ذات الواجهة الخرسانية  </t>
  </si>
  <si>
    <t>A dam is an engineering construction erected over a valley or depression with the aim of reserving water. Dams are one of the oldest water installations known to man
They are usually classified according to their forms, the materials used in their construction, and the objectives for which they were constructed. The common types
  Of dams that arise from one type of material or earthen backfill and rockfill with earthen block, or with a concrete facade</t>
  </si>
  <si>
    <t>This Dataset is generated from internal systems in GIS Geoportal in Ministry of Infrastructure Development and extracted as tables  
  مصدر  البيانات من الأنظمة الداخلية في منصة البنية التحتية الجيومكانية لوزارة تطوير البنية التحتية الجيومكانية  و يتم استخراجها كجداول</t>
  </si>
  <si>
    <t>List of Dams in Northern Emirates based on the year of construction, Emirate and Area</t>
  </si>
  <si>
    <t>Ham ( D 16)</t>
  </si>
  <si>
    <t>Madhab ( A B)</t>
  </si>
  <si>
    <t>Mai</t>
  </si>
  <si>
    <t xml:space="preserve"> Wurreyah Breaker</t>
  </si>
  <si>
    <t>Madhab ( C D)</t>
  </si>
  <si>
    <t xml:space="preserve">Al Hail </t>
  </si>
  <si>
    <t>Al Bidyah (1)</t>
  </si>
  <si>
    <t>Ghalilah AlKhan (1)</t>
  </si>
  <si>
    <t>Ghalilah AlKhan (2)</t>
  </si>
  <si>
    <t>Ghalilah AlKhan (3)</t>
  </si>
  <si>
    <t>Wadi Shai Dam</t>
  </si>
  <si>
    <t>Ghail Kalba</t>
  </si>
  <si>
    <t>Fujairah Airport Reservoir</t>
  </si>
  <si>
    <t>وادي صفصف</t>
  </si>
  <si>
    <t>وادي بعيا</t>
  </si>
  <si>
    <t xml:space="preserve">During the years 2010, 2013 - 2014 -2016-2018-2019, no new dams were established, so there is no dams data for these years.
خلال سنة 2010 -2013 -2014 -2016-2018-2019 لم يتم انشاء سدود جديدة ، لذلك لا تتوفر بيانات السدود لهذه السنوات </t>
  </si>
  <si>
    <t>Ministry of Energy &amp; Infrastructure</t>
  </si>
  <si>
    <t>وزارة الطاقة والبنية التحتية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</si>
</sst>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b/>
      <sz val="15"/>
      <color theme="3"/>
      <name val="Calibri"/>
      <family val="2"/>
      <scheme val="minor"/>
    </font>
    <font>
      <b/>
      <sz val="12"/>
      <color theme="0"/>
      <name val="Calibri"/>
      <family val="2"/>
      <scheme val="minor"/>
    </font>
    <font>
      <b/>
      <sz val="12"/>
      <color theme="1"/>
      <name val="Calibri"/>
      <family val="2"/>
      <scheme val="minor"/>
    </font>
    <font>
      <b/>
      <sz val="16"/>
      <color theme="1"/>
      <name val="Calibri"/>
      <family val="2"/>
      <scheme val="minor"/>
    </font>
    <font>
      <b/>
      <sz val="20"/>
      <color theme="1"/>
      <name val="Calibri"/>
      <family val="2"/>
      <scheme val="minor"/>
    </font>
    <font>
      <b/>
      <sz val="20"/>
      <color theme="0"/>
      <name val="Calibri"/>
      <family val="2"/>
      <scheme val="minor"/>
    </font>
    <font>
      <b/>
      <sz val="15"/>
      <color theme="0"/>
      <name val="Calibri"/>
      <family val="2"/>
      <scheme val="minor"/>
    </font>
    <font>
      <sz val="15"/>
      <color theme="0"/>
      <name val="Calibri"/>
      <family val="2"/>
      <scheme val="minor"/>
    </font>
    <font>
      <sz val="15"/>
      <color theme="4"/>
      <name val="Calibri"/>
      <family val="2"/>
      <scheme val="minor"/>
    </font>
    <font>
      <sz val="12"/>
      <color theme="4"/>
      <name val="Calibri"/>
      <family val="2"/>
      <scheme val="minor"/>
    </font>
    <font>
      <b/>
      <u/>
      <sz val="15"/>
      <color theme="0"/>
      <name val="Calibri"/>
      <family val="2"/>
      <scheme val="minor"/>
    </font>
    <font>
      <b/>
      <sz val="22"/>
      <color theme="0"/>
      <name val="Calibri"/>
      <family val="2"/>
      <scheme val="minor"/>
    </font>
    <font>
      <i/>
      <sz val="11"/>
      <color theme="3"/>
      <name val="Calibri (Body)"/>
    </font>
    <font>
      <sz val="11"/>
      <color theme="3"/>
      <name val="Calibri (Body)"/>
    </font>
    <font>
      <b/>
      <sz val="15"/>
      <color theme="3"/>
      <name val="Calibri (Body)"/>
    </font>
    <font>
      <b/>
      <sz val="16"/>
      <color rgb="FF000000"/>
      <name val="Calibri"/>
      <family val="2"/>
      <scheme val="minor"/>
    </font>
    <font>
      <b/>
      <sz val="20"/>
      <color rgb="FF00B0F0"/>
      <name val="Calibri"/>
      <family val="2"/>
      <scheme val="minor"/>
    </font>
    <font>
      <sz val="12"/>
      <color rgb="FFC00000"/>
      <name val="Calibri"/>
      <family val="2"/>
      <scheme val="minor"/>
    </font>
    <font>
      <i/>
      <sz val="10"/>
      <color theme="3"/>
      <name val="Calibri (Body)"/>
    </font>
    <font>
      <sz val="10"/>
      <color theme="3"/>
      <name val="Calibri (Body)"/>
    </font>
    <font>
      <b/>
      <sz val="15"/>
      <color theme="1"/>
      <name val="Calibri"/>
      <family val="2"/>
      <scheme val="minor"/>
    </font>
    <font>
      <b/>
      <u/>
      <sz val="15"/>
      <color theme="1"/>
      <name val="Calibri"/>
      <family val="2"/>
      <scheme val="minor"/>
    </font>
    <font>
      <sz val="16"/>
      <color theme="0"/>
      <name val="Calibri"/>
      <family val="2"/>
      <scheme val="minor"/>
    </font>
    <font>
      <sz val="11"/>
      <color indexed="8"/>
      <name val="Calibri"/>
      <family val="2"/>
    </font>
    <font>
      <sz val="12"/>
      <color indexed="8"/>
      <name val="Calibri"/>
      <family val="2"/>
    </font>
    <font>
      <sz val="16"/>
      <color indexed="8"/>
      <name val="Calibri"/>
      <family val="2"/>
    </font>
    <font>
      <b/>
      <sz val="12"/>
      <color indexed="8"/>
      <name val="Calibri"/>
      <family val="2"/>
    </font>
    <font>
      <b/>
      <sz val="12"/>
      <color theme="1"/>
      <name val="Calibri"/>
      <family val="2"/>
    </font>
    <font>
      <b/>
      <sz val="11"/>
      <color indexed="8"/>
      <name val="Calibri"/>
      <family val="2"/>
    </font>
  </fonts>
  <fills count="9">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4"/>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1"/>
        <bgColor indexed="64"/>
      </patternFill>
    </fill>
    <fill>
      <patternFill patternType="solid">
        <fgColor theme="0"/>
        <bgColor indexed="64"/>
      </patternFill>
    </fill>
  </fills>
  <borders count="23">
    <border>
      <left/>
      <right/>
      <top/>
      <bottom/>
      <diagonal/>
    </border>
    <border>
      <left/>
      <right/>
      <top/>
      <bottom style="thick">
        <color theme="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top style="thick">
        <color theme="4"/>
      </top>
      <bottom style="thin">
        <color theme="2" tint="-9.9978637043366805E-2"/>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top style="thick">
        <color theme="4"/>
      </top>
      <bottom style="thin">
        <color theme="2" tint="-9.9978637043366805E-2"/>
      </bottom>
      <diagonal/>
    </border>
    <border>
      <left/>
      <right style="thin">
        <color theme="2" tint="-9.9978637043366805E-2"/>
      </right>
      <top style="thick">
        <color theme="4"/>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diagonal/>
    </border>
    <border>
      <left/>
      <right/>
      <top/>
      <bottom style="thin">
        <color theme="2" tint="-9.9978637043366805E-2"/>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4">
    <xf numFmtId="0" fontId="0" fillId="0" borderId="0"/>
    <xf numFmtId="0" fontId="2" fillId="0" borderId="1" applyNumberFormat="0" applyFill="0" applyAlignment="0" applyProtection="0"/>
    <xf numFmtId="0" fontId="1" fillId="2" borderId="0" applyNumberFormat="0" applyBorder="0" applyAlignment="0" applyProtection="0"/>
    <xf numFmtId="0" fontId="25" fillId="0" borderId="0"/>
  </cellStyleXfs>
  <cellXfs count="110">
    <xf numFmtId="0" fontId="0" fillId="0" borderId="0" xfId="0"/>
    <xf numFmtId="0" fontId="0" fillId="0" borderId="0" xfId="0" applyAlignment="1">
      <alignment horizontal="center" vertical="top" wrapText="1"/>
    </xf>
    <xf numFmtId="0" fontId="5" fillId="0" borderId="0" xfId="0" applyFont="1"/>
    <xf numFmtId="0" fontId="2" fillId="0" borderId="1" xfId="1" applyAlignment="1">
      <alignment horizontal="center" vertical="top" wrapText="1"/>
    </xf>
    <xf numFmtId="0" fontId="8" fillId="4" borderId="0" xfId="0" applyFont="1" applyFill="1"/>
    <xf numFmtId="0" fontId="2" fillId="0" borderId="2" xfId="1" applyBorder="1" applyAlignment="1">
      <alignment horizontal="center" vertical="top" wrapText="1"/>
    </xf>
    <xf numFmtId="0" fontId="7" fillId="5" borderId="0" xfId="0" applyFont="1" applyFill="1" applyAlignment="1">
      <alignment horizontal="left" vertical="center"/>
    </xf>
    <xf numFmtId="0" fontId="8" fillId="5" borderId="0" xfId="0" applyFont="1" applyFill="1"/>
    <xf numFmtId="0" fontId="9" fillId="5" borderId="0" xfId="0" applyFont="1" applyFill="1" applyAlignment="1">
      <alignment horizontal="left"/>
    </xf>
    <xf numFmtId="0" fontId="1" fillId="0" borderId="0" xfId="2" applyFill="1" applyBorder="1"/>
    <xf numFmtId="0" fontId="9" fillId="4" borderId="0" xfId="0" applyFont="1" applyFill="1" applyAlignment="1">
      <alignment horizontal="left"/>
    </xf>
    <xf numFmtId="0" fontId="1" fillId="0" borderId="2" xfId="2" applyFill="1" applyBorder="1"/>
    <xf numFmtId="0" fontId="0" fillId="0" borderId="0" xfId="0" applyFill="1"/>
    <xf numFmtId="0" fontId="8" fillId="4" borderId="0" xfId="0" applyFont="1" applyFill="1" applyAlignment="1">
      <alignment horizontal="left"/>
    </xf>
    <xf numFmtId="0" fontId="2" fillId="0" borderId="1" xfId="1" applyAlignment="1">
      <alignment horizontal="left" vertical="top" wrapText="1"/>
    </xf>
    <xf numFmtId="0" fontId="8" fillId="0" borderId="0" xfId="0" applyFont="1" applyFill="1"/>
    <xf numFmtId="0" fontId="9" fillId="0" borderId="0" xfId="0" applyFont="1" applyFill="1" applyAlignment="1">
      <alignment horizontal="left"/>
    </xf>
    <xf numFmtId="0" fontId="10" fillId="0" borderId="0" xfId="0" applyFont="1" applyFill="1" applyAlignment="1">
      <alignment horizontal="left"/>
    </xf>
    <xf numFmtId="0" fontId="0" fillId="7" borderId="0" xfId="0" applyFill="1"/>
    <xf numFmtId="0" fontId="11" fillId="0" borderId="0" xfId="0" applyFont="1" applyFill="1"/>
    <xf numFmtId="0" fontId="12" fillId="4" borderId="0" xfId="0" applyFont="1" applyFill="1"/>
    <xf numFmtId="0" fontId="12" fillId="5" borderId="0" xfId="0" applyFont="1" applyFill="1"/>
    <xf numFmtId="0" fontId="2" fillId="5" borderId="0" xfId="1" applyFill="1" applyBorder="1" applyAlignment="1">
      <alignment horizontal="center" vertical="top" wrapText="1"/>
    </xf>
    <xf numFmtId="0" fontId="8" fillId="5" borderId="0" xfId="0" applyFont="1" applyFill="1" applyAlignment="1">
      <alignment horizontal="left"/>
    </xf>
    <xf numFmtId="0" fontId="3" fillId="5" borderId="0" xfId="0" applyFont="1" applyFill="1"/>
    <xf numFmtId="0" fontId="13" fillId="7" borderId="0" xfId="0" applyFont="1" applyFill="1"/>
    <xf numFmtId="0" fontId="7" fillId="4" borderId="0" xfId="0" applyFont="1" applyFill="1" applyAlignment="1">
      <alignment vertical="center"/>
    </xf>
    <xf numFmtId="0" fontId="0" fillId="4" borderId="0" xfId="0" applyFill="1"/>
    <xf numFmtId="0" fontId="2" fillId="0" borderId="0" xfId="1" applyFill="1" applyBorder="1" applyAlignment="1">
      <alignment horizontal="center" vertical="top" wrapText="1"/>
    </xf>
    <xf numFmtId="0" fontId="0" fillId="0" borderId="0" xfId="0" applyAlignment="1">
      <alignment wrapText="1"/>
    </xf>
    <xf numFmtId="0" fontId="6" fillId="0" borderId="1" xfId="1" applyFont="1"/>
    <xf numFmtId="0" fontId="17" fillId="0" borderId="0" xfId="0" applyFont="1"/>
    <xf numFmtId="10" fontId="18" fillId="7" borderId="0" xfId="0" applyNumberFormat="1" applyFont="1" applyFill="1"/>
    <xf numFmtId="0" fontId="1" fillId="0" borderId="2" xfId="2" applyFont="1" applyFill="1" applyBorder="1"/>
    <xf numFmtId="0" fontId="1" fillId="0" borderId="0" xfId="2" applyFont="1" applyFill="1" applyBorder="1"/>
    <xf numFmtId="0" fontId="1" fillId="4" borderId="0" xfId="2" applyFont="1" applyFill="1" applyBorder="1" applyAlignment="1"/>
    <xf numFmtId="0" fontId="1" fillId="0" borderId="4" xfId="2" applyFill="1" applyBorder="1"/>
    <xf numFmtId="0" fontId="19" fillId="6" borderId="2" xfId="2" applyFont="1" applyFill="1" applyBorder="1"/>
    <xf numFmtId="0" fontId="19" fillId="6" borderId="2" xfId="0" applyFont="1" applyFill="1" applyBorder="1"/>
    <xf numFmtId="0" fontId="19" fillId="6" borderId="4" xfId="0" applyFont="1" applyFill="1" applyBorder="1"/>
    <xf numFmtId="0" fontId="1" fillId="0" borderId="6" xfId="2" applyFill="1" applyBorder="1"/>
    <xf numFmtId="0" fontId="1" fillId="0" borderId="4" xfId="2" applyFont="1" applyFill="1" applyBorder="1"/>
    <xf numFmtId="0" fontId="7" fillId="5" borderId="0" xfId="0" applyFont="1" applyFill="1" applyAlignment="1">
      <alignment horizontal="left" vertical="center"/>
    </xf>
    <xf numFmtId="0" fontId="1" fillId="6" borderId="2" xfId="2" applyFill="1" applyBorder="1"/>
    <xf numFmtId="0" fontId="19" fillId="3" borderId="2" xfId="2" applyFont="1" applyFill="1" applyBorder="1"/>
    <xf numFmtId="0" fontId="19" fillId="3" borderId="2" xfId="0" applyFont="1" applyFill="1" applyBorder="1"/>
    <xf numFmtId="0" fontId="3" fillId="0" borderId="0" xfId="0" applyFont="1" applyFill="1"/>
    <xf numFmtId="0" fontId="22" fillId="0" borderId="0" xfId="0" applyFont="1" applyFill="1"/>
    <xf numFmtId="0" fontId="4" fillId="0" borderId="0" xfId="0" applyFont="1" applyFill="1" applyAlignment="1">
      <alignment horizontal="center" vertical="top"/>
    </xf>
    <xf numFmtId="0" fontId="23" fillId="0" borderId="0" xfId="0" applyFont="1" applyFill="1"/>
    <xf numFmtId="0" fontId="1" fillId="3" borderId="2" xfId="2" applyFont="1" applyFill="1" applyBorder="1" applyAlignment="1">
      <alignment horizontal="center"/>
    </xf>
    <xf numFmtId="0" fontId="1" fillId="3" borderId="4" xfId="2" applyFont="1" applyFill="1" applyBorder="1" applyAlignment="1">
      <alignment horizontal="center"/>
    </xf>
    <xf numFmtId="0" fontId="1" fillId="6" borderId="4" xfId="2" applyFill="1" applyBorder="1"/>
    <xf numFmtId="0" fontId="1" fillId="0" borderId="5" xfId="2" applyFill="1" applyBorder="1"/>
    <xf numFmtId="0" fontId="1" fillId="0" borderId="8" xfId="2" applyFill="1" applyBorder="1"/>
    <xf numFmtId="0" fontId="19" fillId="6" borderId="6" xfId="0" applyFont="1" applyFill="1" applyBorder="1"/>
    <xf numFmtId="0" fontId="19" fillId="6" borderId="6" xfId="2" applyFont="1" applyFill="1" applyBorder="1"/>
    <xf numFmtId="0" fontId="19" fillId="6" borderId="13" xfId="0" applyFont="1" applyFill="1" applyBorder="1"/>
    <xf numFmtId="0" fontId="26" fillId="0" borderId="0" xfId="3" applyFont="1" applyAlignment="1">
      <alignment wrapText="1"/>
    </xf>
    <xf numFmtId="0" fontId="26" fillId="0" borderId="0" xfId="3" applyFont="1"/>
    <xf numFmtId="0" fontId="28" fillId="0" borderId="0" xfId="3" applyFont="1"/>
    <xf numFmtId="0" fontId="25" fillId="0" borderId="0" xfId="3"/>
    <xf numFmtId="0" fontId="26" fillId="0" borderId="0" xfId="3" applyFont="1" applyAlignment="1">
      <alignment vertical="top"/>
    </xf>
    <xf numFmtId="0" fontId="26" fillId="0" borderId="0" xfId="3" applyFont="1" applyAlignment="1">
      <alignment horizontal="left" vertical="top"/>
    </xf>
    <xf numFmtId="0" fontId="0" fillId="0" borderId="0" xfId="0" applyAlignment="1">
      <alignment horizontal="left" vertical="top"/>
    </xf>
    <xf numFmtId="0" fontId="25" fillId="0" borderId="0" xfId="3" applyBorder="1"/>
    <xf numFmtId="0" fontId="26" fillId="0" borderId="17" xfId="3" applyFont="1" applyBorder="1" applyAlignment="1">
      <alignment horizontal="left" vertical="top"/>
    </xf>
    <xf numFmtId="0" fontId="26" fillId="0" borderId="17" xfId="3" applyFont="1" applyBorder="1" applyAlignment="1">
      <alignment horizontal="left" vertical="top" wrapText="1"/>
    </xf>
    <xf numFmtId="0" fontId="0" fillId="0" borderId="0" xfId="0" applyBorder="1" applyAlignment="1">
      <alignment horizontal="left" vertical="top"/>
    </xf>
    <xf numFmtId="0" fontId="0" fillId="0" borderId="17" xfId="0" applyBorder="1" applyAlignment="1">
      <alignment horizontal="left" vertical="top" wrapText="1"/>
    </xf>
    <xf numFmtId="0" fontId="28" fillId="0" borderId="21" xfId="3" applyFont="1" applyBorder="1"/>
    <xf numFmtId="0" fontId="26" fillId="0" borderId="22" xfId="3" applyFont="1" applyBorder="1" applyAlignment="1">
      <alignment horizontal="left" vertical="top"/>
    </xf>
    <xf numFmtId="0" fontId="28" fillId="0" borderId="15" xfId="3" applyFont="1" applyBorder="1"/>
    <xf numFmtId="0" fontId="29" fillId="0" borderId="15" xfId="3" applyFont="1" applyBorder="1"/>
    <xf numFmtId="0" fontId="26" fillId="0" borderId="18" xfId="3" applyFont="1" applyBorder="1" applyAlignment="1">
      <alignment horizontal="left" vertical="top" wrapText="1"/>
    </xf>
    <xf numFmtId="0" fontId="30" fillId="0" borderId="15" xfId="3" applyFont="1" applyBorder="1" applyAlignment="1">
      <alignment horizontal="left" vertical="center"/>
    </xf>
    <xf numFmtId="0" fontId="30" fillId="0" borderId="16" xfId="3" applyFont="1" applyBorder="1" applyAlignment="1">
      <alignment horizontal="left" vertical="center"/>
    </xf>
    <xf numFmtId="0" fontId="4" fillId="8" borderId="15" xfId="0" applyFont="1" applyFill="1" applyBorder="1" applyAlignment="1">
      <alignment horizontal="left" vertical="center"/>
    </xf>
    <xf numFmtId="0" fontId="0" fillId="0" borderId="18" xfId="0" applyBorder="1" applyAlignment="1">
      <alignment horizontal="left" vertical="top" wrapText="1"/>
    </xf>
    <xf numFmtId="0" fontId="28" fillId="0" borderId="16" xfId="3" applyFont="1" applyBorder="1" applyAlignment="1">
      <alignment vertical="top"/>
    </xf>
    <xf numFmtId="0" fontId="27" fillId="0" borderId="21" xfId="3" applyFont="1" applyBorder="1" applyAlignment="1">
      <alignment horizontal="center" wrapText="1"/>
    </xf>
    <xf numFmtId="0" fontId="27" fillId="0" borderId="22" xfId="3" applyFont="1" applyBorder="1" applyAlignment="1">
      <alignment horizont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0" fontId="9" fillId="0" borderId="0" xfId="0" applyFont="1" applyFill="1" applyAlignment="1">
      <alignment horizontal="left"/>
    </xf>
    <xf numFmtId="0" fontId="8" fillId="0" borderId="0" xfId="0" applyFont="1" applyFill="1" applyAlignment="1">
      <alignment horizontal="left"/>
    </xf>
    <xf numFmtId="0" fontId="19" fillId="6" borderId="8" xfId="0" applyFont="1" applyFill="1" applyBorder="1" applyAlignment="1">
      <alignment horizontal="center"/>
    </xf>
    <xf numFmtId="0" fontId="19" fillId="6" borderId="9" xfId="0" applyFont="1" applyFill="1" applyBorder="1" applyAlignment="1">
      <alignment horizontal="center"/>
    </xf>
    <xf numFmtId="0" fontId="19" fillId="6" borderId="13" xfId="0" applyFont="1" applyFill="1" applyBorder="1" applyAlignment="1">
      <alignment horizontal="center"/>
    </xf>
    <xf numFmtId="0" fontId="19" fillId="6" borderId="2" xfId="0" applyFont="1" applyFill="1" applyBorder="1" applyAlignment="1">
      <alignment horizontal="center"/>
    </xf>
    <xf numFmtId="0" fontId="2" fillId="0" borderId="1" xfId="1" applyAlignment="1">
      <alignment horizontal="left" vertical="top" wrapText="1"/>
    </xf>
    <xf numFmtId="0" fontId="8" fillId="4" borderId="0" xfId="0" applyFont="1" applyFill="1" applyAlignment="1">
      <alignment horizontal="left"/>
    </xf>
    <xf numFmtId="0" fontId="7" fillId="5" borderId="0" xfId="0" applyFont="1" applyFill="1" applyAlignment="1">
      <alignment horizontal="left" vertical="center"/>
    </xf>
    <xf numFmtId="0" fontId="2" fillId="0" borderId="3" xfId="1" applyBorder="1" applyAlignment="1">
      <alignment horizontal="center" vertical="top" wrapText="1"/>
    </xf>
    <xf numFmtId="0" fontId="2" fillId="0" borderId="0" xfId="1" applyBorder="1" applyAlignment="1">
      <alignment horizontal="center" vertical="top" wrapText="1"/>
    </xf>
    <xf numFmtId="0" fontId="19" fillId="6" borderId="7" xfId="2" applyFont="1" applyFill="1" applyBorder="1" applyAlignment="1">
      <alignment horizontal="center"/>
    </xf>
    <xf numFmtId="0" fontId="19" fillId="6" borderId="10" xfId="2" applyFont="1" applyFill="1" applyBorder="1" applyAlignment="1">
      <alignment horizontal="center"/>
    </xf>
    <xf numFmtId="0" fontId="19" fillId="6" borderId="11" xfId="2" applyFont="1" applyFill="1" applyBorder="1" applyAlignment="1">
      <alignment horizontal="center"/>
    </xf>
    <xf numFmtId="0" fontId="19" fillId="6" borderId="5" xfId="0" applyFont="1" applyFill="1" applyBorder="1" applyAlignment="1">
      <alignment horizontal="center"/>
    </xf>
    <xf numFmtId="0" fontId="19" fillId="6" borderId="12" xfId="0" applyFont="1" applyFill="1" applyBorder="1" applyAlignment="1">
      <alignment horizontal="center"/>
    </xf>
    <xf numFmtId="0" fontId="19" fillId="6" borderId="6" xfId="0" applyFont="1" applyFill="1" applyBorder="1" applyAlignment="1">
      <alignment horizontal="center"/>
    </xf>
    <xf numFmtId="0" fontId="19" fillId="6" borderId="5" xfId="2" applyFont="1" applyFill="1" applyBorder="1" applyAlignment="1">
      <alignment horizontal="center"/>
    </xf>
    <xf numFmtId="0" fontId="19" fillId="6" borderId="12" xfId="2" applyFont="1" applyFill="1" applyBorder="1" applyAlignment="1">
      <alignment horizontal="center"/>
    </xf>
    <xf numFmtId="0" fontId="19" fillId="6" borderId="6" xfId="2" applyFont="1" applyFill="1" applyBorder="1" applyAlignment="1">
      <alignment horizontal="center"/>
    </xf>
    <xf numFmtId="0" fontId="24" fillId="4" borderId="14" xfId="0" applyFont="1" applyFill="1" applyBorder="1" applyAlignment="1">
      <alignment horizontal="left" vertical="top" wrapText="1"/>
    </xf>
    <xf numFmtId="0" fontId="24" fillId="4" borderId="14" xfId="0" applyFont="1" applyFill="1" applyBorder="1" applyAlignment="1">
      <alignment horizontal="left" vertical="top"/>
    </xf>
    <xf numFmtId="0" fontId="24" fillId="5" borderId="0" xfId="0" applyFont="1" applyFill="1" applyAlignment="1">
      <alignment horizontal="left" vertical="top" wrapText="1"/>
    </xf>
    <xf numFmtId="0" fontId="8" fillId="5" borderId="0" xfId="0" applyFont="1" applyFill="1" applyAlignment="1">
      <alignment horizontal="left"/>
    </xf>
    <xf numFmtId="0" fontId="9" fillId="5" borderId="0" xfId="0" applyFont="1" applyFill="1" applyAlignment="1">
      <alignment horizontal="left"/>
    </xf>
    <xf numFmtId="0" fontId="2" fillId="0" borderId="0" xfId="1" applyBorder="1" applyAlignment="1">
      <alignment horizontal="left" vertical="top" wrapText="1"/>
    </xf>
  </cellXfs>
  <cellStyles count="4">
    <cellStyle name="20% - Accent1" xfId="2" builtinId="30"/>
    <cellStyle name="Heading 1" xfId="1" builtinId="16"/>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90" zoomScaleNormal="90" workbookViewId="0">
      <selection activeCell="C11" sqref="C11"/>
    </sheetView>
  </sheetViews>
  <sheetFormatPr defaultColWidth="8.125" defaultRowHeight="15.75"/>
  <cols>
    <col min="1" max="1" width="5.875" style="60" customWidth="1"/>
    <col min="2" max="2" width="34" style="58" customWidth="1"/>
    <col min="3" max="3" width="113.125" style="62" customWidth="1"/>
    <col min="4" max="16384" width="8.125" style="59"/>
  </cols>
  <sheetData>
    <row r="1" spans="2:3" ht="16.5" thickBot="1"/>
    <row r="2" spans="2:3" ht="21.75" thickBot="1">
      <c r="B2" s="80" t="s">
        <v>48</v>
      </c>
      <c r="C2" s="81"/>
    </row>
    <row r="3" spans="2:3">
      <c r="B3" s="70" t="s">
        <v>49</v>
      </c>
      <c r="C3" s="71" t="s">
        <v>274</v>
      </c>
    </row>
    <row r="4" spans="2:3">
      <c r="B4" s="72" t="s">
        <v>50</v>
      </c>
      <c r="C4" s="66" t="s">
        <v>273</v>
      </c>
    </row>
    <row r="5" spans="2:3" ht="78.75">
      <c r="B5" s="72" t="s">
        <v>51</v>
      </c>
      <c r="C5" s="67" t="s">
        <v>355</v>
      </c>
    </row>
    <row r="6" spans="2:3" ht="62.1" customHeight="1">
      <c r="B6" s="72" t="s">
        <v>52</v>
      </c>
      <c r="C6" s="67" t="s">
        <v>354</v>
      </c>
    </row>
    <row r="7" spans="2:3" ht="31.5">
      <c r="B7" s="73" t="s">
        <v>53</v>
      </c>
      <c r="C7" s="67" t="s">
        <v>356</v>
      </c>
    </row>
    <row r="8" spans="2:3">
      <c r="B8" s="72" t="s">
        <v>54</v>
      </c>
      <c r="C8" s="67" t="s">
        <v>374</v>
      </c>
    </row>
    <row r="9" spans="2:3">
      <c r="B9" s="72" t="s">
        <v>55</v>
      </c>
      <c r="C9" s="66" t="s">
        <v>375</v>
      </c>
    </row>
    <row r="10" spans="2:3">
      <c r="B10" s="73" t="s">
        <v>56</v>
      </c>
      <c r="C10" s="66">
        <v>42610001</v>
      </c>
    </row>
    <row r="11" spans="2:3">
      <c r="B11" s="73" t="s">
        <v>57</v>
      </c>
      <c r="C11" s="66">
        <v>2019</v>
      </c>
    </row>
    <row r="12" spans="2:3">
      <c r="B12" s="72" t="s">
        <v>276</v>
      </c>
      <c r="C12" s="66" t="s">
        <v>357</v>
      </c>
    </row>
    <row r="13" spans="2:3">
      <c r="B13" s="72" t="s">
        <v>58</v>
      </c>
      <c r="C13" s="66" t="s">
        <v>60</v>
      </c>
    </row>
    <row r="14" spans="2:3" ht="31.5">
      <c r="B14" s="72" t="s">
        <v>59</v>
      </c>
      <c r="C14" s="67" t="s">
        <v>275</v>
      </c>
    </row>
    <row r="15" spans="2:3" ht="50.45" customHeight="1" thickBot="1">
      <c r="B15" s="79" t="s">
        <v>61</v>
      </c>
      <c r="C15" s="74" t="s">
        <v>373</v>
      </c>
    </row>
    <row r="16" spans="2:3">
      <c r="C16" s="63"/>
    </row>
  </sheetData>
  <mergeCells count="1">
    <mergeCell ref="B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6"/>
  <sheetViews>
    <sheetView zoomScale="70" zoomScaleNormal="70" workbookViewId="0"/>
  </sheetViews>
  <sheetFormatPr defaultColWidth="8.625" defaultRowHeight="14.45" customHeight="1"/>
  <cols>
    <col min="1" max="1" width="15.625" style="12" bestFit="1" customWidth="1"/>
    <col min="2" max="2" width="25.125" style="12" bestFit="1" customWidth="1"/>
    <col min="3" max="3" width="18.5" style="12" bestFit="1" customWidth="1"/>
    <col min="4" max="4" width="18.5" style="12" customWidth="1"/>
    <col min="5" max="5" width="14" style="12" bestFit="1" customWidth="1"/>
    <col min="6" max="6" width="10.625" style="12" bestFit="1" customWidth="1"/>
    <col min="7" max="16384" width="8.625" style="12"/>
  </cols>
  <sheetData>
    <row r="1" spans="1:6" ht="15.75">
      <c r="A1" s="12" t="s">
        <v>277</v>
      </c>
      <c r="B1" s="12" t="s">
        <v>264</v>
      </c>
      <c r="C1" s="12" t="s">
        <v>265</v>
      </c>
      <c r="D1" s="12" t="s">
        <v>278</v>
      </c>
      <c r="E1" s="12" t="s">
        <v>266</v>
      </c>
      <c r="F1" s="12" t="s">
        <v>267</v>
      </c>
    </row>
    <row r="2" spans="1:6" ht="15.75">
      <c r="A2" s="12">
        <v>1978</v>
      </c>
      <c r="B2" s="12" t="s">
        <v>122</v>
      </c>
      <c r="C2" s="12" t="s">
        <v>85</v>
      </c>
      <c r="D2" s="12" t="s">
        <v>279</v>
      </c>
      <c r="E2" s="12" t="s">
        <v>268</v>
      </c>
      <c r="F2" s="12" t="s">
        <v>64</v>
      </c>
    </row>
    <row r="3" spans="1:6" ht="15.75">
      <c r="A3" s="12">
        <v>1982</v>
      </c>
      <c r="B3" s="12" t="s">
        <v>193</v>
      </c>
      <c r="C3" s="12" t="s">
        <v>143</v>
      </c>
      <c r="D3" s="12" t="s">
        <v>280</v>
      </c>
      <c r="E3" s="12" t="s">
        <v>268</v>
      </c>
      <c r="F3" s="12" t="s">
        <v>64</v>
      </c>
    </row>
    <row r="4" spans="1:6" ht="15.75">
      <c r="A4" s="12">
        <v>1982</v>
      </c>
      <c r="B4" s="12" t="s">
        <v>246</v>
      </c>
      <c r="C4" s="12" t="s">
        <v>229</v>
      </c>
      <c r="D4" s="12" t="s">
        <v>282</v>
      </c>
      <c r="E4" s="12" t="s">
        <v>269</v>
      </c>
      <c r="F4" s="12" t="s">
        <v>65</v>
      </c>
    </row>
    <row r="5" spans="1:6" ht="15.75">
      <c r="A5" s="12">
        <v>1982</v>
      </c>
      <c r="B5" s="12" t="s">
        <v>259</v>
      </c>
      <c r="C5" s="12" t="s">
        <v>242</v>
      </c>
      <c r="D5" s="12" t="s">
        <v>283</v>
      </c>
      <c r="E5" s="12" t="s">
        <v>269</v>
      </c>
      <c r="F5" s="12" t="s">
        <v>65</v>
      </c>
    </row>
    <row r="6" spans="1:6" ht="15.75">
      <c r="A6" s="12">
        <v>1983</v>
      </c>
      <c r="B6" s="12" t="s">
        <v>247</v>
      </c>
      <c r="C6" s="12" t="s">
        <v>230</v>
      </c>
      <c r="D6" s="12" t="s">
        <v>284</v>
      </c>
      <c r="E6" s="12" t="s">
        <v>269</v>
      </c>
      <c r="F6" s="12" t="s">
        <v>65</v>
      </c>
    </row>
    <row r="7" spans="1:6" ht="15.75">
      <c r="A7" s="12">
        <v>1986</v>
      </c>
      <c r="B7" s="12" t="s">
        <v>208</v>
      </c>
      <c r="C7" s="12" t="s">
        <v>163</v>
      </c>
      <c r="D7" s="12" t="s">
        <v>285</v>
      </c>
      <c r="E7" s="12" t="s">
        <v>269</v>
      </c>
      <c r="F7" s="12" t="s">
        <v>67</v>
      </c>
    </row>
    <row r="8" spans="1:6" ht="15.75">
      <c r="A8" s="12">
        <v>1986</v>
      </c>
      <c r="B8" s="12" t="s">
        <v>256</v>
      </c>
      <c r="C8" s="12" t="s">
        <v>239</v>
      </c>
      <c r="D8" s="12" t="s">
        <v>286</v>
      </c>
      <c r="E8" s="12" t="s">
        <v>269</v>
      </c>
      <c r="F8" s="12" t="s">
        <v>65</v>
      </c>
    </row>
    <row r="9" spans="1:6" ht="15.75">
      <c r="A9" s="12">
        <v>1991</v>
      </c>
      <c r="B9" s="12" t="s">
        <v>120</v>
      </c>
      <c r="C9" s="12" t="s">
        <v>83</v>
      </c>
      <c r="D9" s="12" t="s">
        <v>287</v>
      </c>
      <c r="E9" s="12" t="s">
        <v>270</v>
      </c>
      <c r="F9" s="12" t="s">
        <v>66</v>
      </c>
    </row>
    <row r="10" spans="1:6" ht="15.75">
      <c r="A10" s="12">
        <v>1992</v>
      </c>
      <c r="B10" s="12" t="s">
        <v>195</v>
      </c>
      <c r="C10" s="12" t="s">
        <v>145</v>
      </c>
      <c r="D10" s="12" t="s">
        <v>288</v>
      </c>
      <c r="E10" s="12" t="s">
        <v>268</v>
      </c>
      <c r="F10" s="12" t="s">
        <v>64</v>
      </c>
    </row>
    <row r="11" spans="1:6" ht="15.75">
      <c r="A11" s="12">
        <v>1992</v>
      </c>
      <c r="B11" s="12" t="s">
        <v>200</v>
      </c>
      <c r="C11" s="12" t="s">
        <v>151</v>
      </c>
      <c r="D11" s="12" t="s">
        <v>288</v>
      </c>
      <c r="E11" s="12" t="s">
        <v>268</v>
      </c>
      <c r="F11" s="12" t="s">
        <v>64</v>
      </c>
    </row>
    <row r="12" spans="1:6" ht="15.75">
      <c r="A12" s="12">
        <v>1992</v>
      </c>
      <c r="B12" s="12" t="s">
        <v>200</v>
      </c>
      <c r="C12" s="12" t="s">
        <v>155</v>
      </c>
      <c r="D12" s="12" t="s">
        <v>288</v>
      </c>
      <c r="E12" s="12" t="s">
        <v>268</v>
      </c>
      <c r="F12" s="12" t="s">
        <v>64</v>
      </c>
    </row>
    <row r="13" spans="1:6" ht="15.75">
      <c r="A13" s="12">
        <v>1992</v>
      </c>
      <c r="B13" s="12" t="s">
        <v>260</v>
      </c>
      <c r="C13" s="12" t="s">
        <v>243</v>
      </c>
      <c r="D13" s="12" t="s">
        <v>290</v>
      </c>
      <c r="E13" s="12" t="s">
        <v>268</v>
      </c>
      <c r="F13" s="12" t="s">
        <v>64</v>
      </c>
    </row>
    <row r="14" spans="1:6" ht="15.75">
      <c r="A14" s="12">
        <v>1997</v>
      </c>
      <c r="B14" s="12" t="s">
        <v>194</v>
      </c>
      <c r="C14" s="12" t="s">
        <v>144</v>
      </c>
      <c r="D14" s="12" t="s">
        <v>291</v>
      </c>
      <c r="E14" s="12" t="s">
        <v>268</v>
      </c>
      <c r="F14" s="12" t="s">
        <v>64</v>
      </c>
    </row>
    <row r="15" spans="1:6" ht="15.75">
      <c r="A15" s="12">
        <v>1998</v>
      </c>
      <c r="B15" s="12" t="s">
        <v>198</v>
      </c>
      <c r="C15" s="12" t="s">
        <v>149</v>
      </c>
      <c r="D15" s="12" t="s">
        <v>293</v>
      </c>
      <c r="E15" s="12" t="s">
        <v>268</v>
      </c>
      <c r="F15" s="12" t="s">
        <v>64</v>
      </c>
    </row>
    <row r="16" spans="1:6" ht="15.75">
      <c r="A16" s="12">
        <v>1998</v>
      </c>
      <c r="B16" s="12" t="s">
        <v>214</v>
      </c>
      <c r="C16" s="12" t="s">
        <v>170</v>
      </c>
      <c r="D16" s="12" t="s">
        <v>292</v>
      </c>
      <c r="E16" s="12" t="s">
        <v>268</v>
      </c>
      <c r="F16" s="12" t="s">
        <v>64</v>
      </c>
    </row>
    <row r="17" spans="1:6" ht="15.75">
      <c r="A17" s="12">
        <v>1998</v>
      </c>
      <c r="B17" s="12" t="s">
        <v>215</v>
      </c>
      <c r="C17" s="12" t="s">
        <v>171</v>
      </c>
      <c r="D17" s="12" t="s">
        <v>292</v>
      </c>
      <c r="E17" s="12" t="s">
        <v>268</v>
      </c>
      <c r="F17" s="12" t="s">
        <v>64</v>
      </c>
    </row>
    <row r="18" spans="1:6" ht="15.75">
      <c r="A18" s="12">
        <v>1998</v>
      </c>
      <c r="B18" s="12" t="s">
        <v>218</v>
      </c>
      <c r="C18" s="12" t="s">
        <v>175</v>
      </c>
      <c r="D18" s="12" t="s">
        <v>289</v>
      </c>
      <c r="E18" s="12" t="s">
        <v>268</v>
      </c>
      <c r="F18" s="12" t="s">
        <v>64</v>
      </c>
    </row>
    <row r="19" spans="1:6" ht="15.75">
      <c r="A19" s="12">
        <v>1999</v>
      </c>
      <c r="B19" s="12" t="s">
        <v>196</v>
      </c>
      <c r="C19" s="12" t="s">
        <v>146</v>
      </c>
      <c r="D19" s="12" t="s">
        <v>292</v>
      </c>
      <c r="E19" s="12" t="s">
        <v>268</v>
      </c>
      <c r="F19" s="12" t="s">
        <v>64</v>
      </c>
    </row>
    <row r="20" spans="1:6" ht="15.75">
      <c r="A20" s="12">
        <v>2001</v>
      </c>
      <c r="B20" s="12" t="s">
        <v>123</v>
      </c>
      <c r="C20" s="12" t="s">
        <v>86</v>
      </c>
      <c r="D20" s="12" t="s">
        <v>279</v>
      </c>
      <c r="E20" s="12" t="s">
        <v>268</v>
      </c>
      <c r="F20" s="12" t="s">
        <v>64</v>
      </c>
    </row>
    <row r="21" spans="1:6" ht="15.75">
      <c r="A21" s="12">
        <v>2001</v>
      </c>
      <c r="B21" s="12" t="s">
        <v>124</v>
      </c>
      <c r="C21" s="12" t="s">
        <v>87</v>
      </c>
      <c r="D21" s="12" t="s">
        <v>279</v>
      </c>
      <c r="E21" s="12" t="s">
        <v>268</v>
      </c>
      <c r="F21" s="12" t="s">
        <v>64</v>
      </c>
    </row>
    <row r="22" spans="1:6" ht="15.75">
      <c r="A22" s="12">
        <v>2001</v>
      </c>
      <c r="B22" s="12" t="s">
        <v>125</v>
      </c>
      <c r="C22" s="12" t="s">
        <v>88</v>
      </c>
      <c r="D22" s="12" t="s">
        <v>279</v>
      </c>
      <c r="E22" s="12" t="s">
        <v>268</v>
      </c>
      <c r="F22" s="12" t="s">
        <v>64</v>
      </c>
    </row>
    <row r="23" spans="1:6" ht="15.75">
      <c r="A23" s="12">
        <v>2001</v>
      </c>
      <c r="B23" s="12" t="s">
        <v>126</v>
      </c>
      <c r="C23" s="12" t="s">
        <v>89</v>
      </c>
      <c r="D23" s="12" t="s">
        <v>295</v>
      </c>
      <c r="E23" s="12" t="s">
        <v>269</v>
      </c>
      <c r="F23" s="12" t="s">
        <v>65</v>
      </c>
    </row>
    <row r="24" spans="1:6" ht="15.75">
      <c r="A24" s="12">
        <v>2001</v>
      </c>
      <c r="B24" s="12" t="s">
        <v>127</v>
      </c>
      <c r="C24" s="12" t="s">
        <v>90</v>
      </c>
      <c r="D24" s="12" t="s">
        <v>295</v>
      </c>
      <c r="E24" s="12" t="s">
        <v>268</v>
      </c>
      <c r="F24" s="12" t="s">
        <v>64</v>
      </c>
    </row>
    <row r="25" spans="1:6" ht="15.75">
      <c r="A25" s="12">
        <v>2001</v>
      </c>
      <c r="B25" s="12" t="s">
        <v>128</v>
      </c>
      <c r="C25" s="12" t="s">
        <v>91</v>
      </c>
      <c r="D25" s="12" t="s">
        <v>294</v>
      </c>
      <c r="E25" s="12" t="s">
        <v>269</v>
      </c>
      <c r="F25" s="12" t="s">
        <v>65</v>
      </c>
    </row>
    <row r="26" spans="1:6" ht="15.75">
      <c r="A26" s="12">
        <v>2001</v>
      </c>
      <c r="B26" s="12" t="s">
        <v>129</v>
      </c>
      <c r="C26" s="12" t="s">
        <v>92</v>
      </c>
      <c r="D26" s="12" t="s">
        <v>294</v>
      </c>
      <c r="E26" s="12" t="s">
        <v>269</v>
      </c>
      <c r="F26" s="12" t="s">
        <v>65</v>
      </c>
    </row>
    <row r="27" spans="1:6" ht="15.75">
      <c r="A27" s="12">
        <v>2001</v>
      </c>
      <c r="B27" s="12" t="s">
        <v>130</v>
      </c>
      <c r="C27" s="12" t="s">
        <v>93</v>
      </c>
      <c r="D27" s="12" t="s">
        <v>296</v>
      </c>
      <c r="E27" s="12" t="s">
        <v>269</v>
      </c>
      <c r="F27" s="12" t="s">
        <v>65</v>
      </c>
    </row>
    <row r="28" spans="1:6" ht="15.75">
      <c r="A28" s="12">
        <v>2001</v>
      </c>
      <c r="B28" s="12" t="s">
        <v>136</v>
      </c>
      <c r="C28" s="12" t="s">
        <v>99</v>
      </c>
      <c r="D28" s="12" t="s">
        <v>297</v>
      </c>
      <c r="E28" s="12" t="s">
        <v>269</v>
      </c>
      <c r="F28" s="12" t="s">
        <v>65</v>
      </c>
    </row>
    <row r="29" spans="1:6" ht="15.75">
      <c r="A29" s="12">
        <v>2001</v>
      </c>
      <c r="B29" s="12" t="s">
        <v>197</v>
      </c>
      <c r="C29" s="12" t="s">
        <v>148</v>
      </c>
      <c r="D29" s="12" t="s">
        <v>299</v>
      </c>
      <c r="E29" s="12" t="s">
        <v>268</v>
      </c>
      <c r="F29" s="12" t="s">
        <v>64</v>
      </c>
    </row>
    <row r="30" spans="1:6" ht="15.75">
      <c r="A30" s="12">
        <v>2001</v>
      </c>
      <c r="B30" s="12" t="s">
        <v>199</v>
      </c>
      <c r="C30" s="12" t="s">
        <v>150</v>
      </c>
      <c r="D30" s="12" t="s">
        <v>300</v>
      </c>
      <c r="E30" s="12" t="s">
        <v>268</v>
      </c>
      <c r="F30" s="12" t="s">
        <v>64</v>
      </c>
    </row>
    <row r="31" spans="1:6" ht="15.75">
      <c r="A31" s="12">
        <v>2001</v>
      </c>
      <c r="B31" s="12" t="s">
        <v>201</v>
      </c>
      <c r="C31" s="12" t="s">
        <v>152</v>
      </c>
      <c r="D31" s="12" t="s">
        <v>301</v>
      </c>
      <c r="E31" s="12" t="s">
        <v>268</v>
      </c>
      <c r="F31" s="12" t="s">
        <v>64</v>
      </c>
    </row>
    <row r="32" spans="1:6" ht="15.75">
      <c r="A32" s="12">
        <v>2001</v>
      </c>
      <c r="B32" s="12" t="s">
        <v>202</v>
      </c>
      <c r="C32" s="12" t="s">
        <v>154</v>
      </c>
      <c r="D32" s="12" t="s">
        <v>302</v>
      </c>
      <c r="E32" s="12" t="s">
        <v>268</v>
      </c>
      <c r="F32" s="12" t="s">
        <v>64</v>
      </c>
    </row>
    <row r="33" spans="1:6" ht="15.75">
      <c r="A33" s="12">
        <v>2001</v>
      </c>
      <c r="B33" s="12" t="s">
        <v>203</v>
      </c>
      <c r="C33" s="12" t="s">
        <v>158</v>
      </c>
      <c r="D33" s="12" t="s">
        <v>280</v>
      </c>
      <c r="E33" s="12" t="s">
        <v>268</v>
      </c>
      <c r="F33" s="12" t="s">
        <v>64</v>
      </c>
    </row>
    <row r="34" spans="1:6" ht="15.75">
      <c r="A34" s="12">
        <v>2001</v>
      </c>
      <c r="B34" s="12" t="s">
        <v>204</v>
      </c>
      <c r="C34" s="12" t="s">
        <v>159</v>
      </c>
      <c r="D34" s="12" t="s">
        <v>303</v>
      </c>
      <c r="E34" s="12" t="s">
        <v>268</v>
      </c>
      <c r="F34" s="12" t="s">
        <v>64</v>
      </c>
    </row>
    <row r="35" spans="1:6" ht="15.75">
      <c r="A35" s="12">
        <v>2001</v>
      </c>
      <c r="B35" s="12" t="s">
        <v>205</v>
      </c>
      <c r="C35" s="12" t="s">
        <v>160</v>
      </c>
      <c r="D35" s="12" t="s">
        <v>301</v>
      </c>
      <c r="E35" s="12" t="s">
        <v>268</v>
      </c>
      <c r="F35" s="12" t="s">
        <v>64</v>
      </c>
    </row>
    <row r="36" spans="1:6" ht="15.75">
      <c r="A36" s="12">
        <v>2001</v>
      </c>
      <c r="B36" s="12" t="s">
        <v>207</v>
      </c>
      <c r="C36" s="12" t="s">
        <v>162</v>
      </c>
      <c r="D36" s="12" t="s">
        <v>304</v>
      </c>
      <c r="E36" s="12" t="s">
        <v>268</v>
      </c>
      <c r="F36" s="12" t="s">
        <v>64</v>
      </c>
    </row>
    <row r="37" spans="1:6" ht="15.75">
      <c r="A37" s="12">
        <v>2001</v>
      </c>
      <c r="B37" s="12" t="s">
        <v>210</v>
      </c>
      <c r="C37" s="12" t="s">
        <v>166</v>
      </c>
      <c r="D37" s="12" t="s">
        <v>305</v>
      </c>
      <c r="E37" s="12" t="s">
        <v>268</v>
      </c>
      <c r="F37" s="12" t="s">
        <v>64</v>
      </c>
    </row>
    <row r="38" spans="1:6" ht="15.75">
      <c r="A38" s="12">
        <v>2001</v>
      </c>
      <c r="B38" s="12" t="s">
        <v>211</v>
      </c>
      <c r="C38" s="12" t="s">
        <v>167</v>
      </c>
      <c r="D38" s="12" t="s">
        <v>306</v>
      </c>
      <c r="E38" s="12" t="s">
        <v>268</v>
      </c>
      <c r="F38" s="12" t="s">
        <v>64</v>
      </c>
    </row>
    <row r="39" spans="1:6" ht="15.75">
      <c r="A39" s="12">
        <v>2001</v>
      </c>
      <c r="B39" s="12" t="s">
        <v>213</v>
      </c>
      <c r="C39" s="12" t="s">
        <v>169</v>
      </c>
      <c r="D39" s="12" t="s">
        <v>307</v>
      </c>
      <c r="E39" s="12" t="s">
        <v>268</v>
      </c>
      <c r="F39" s="12" t="s">
        <v>64</v>
      </c>
    </row>
    <row r="40" spans="1:6" ht="15.75">
      <c r="A40" s="12">
        <v>2001</v>
      </c>
      <c r="B40" s="12" t="s">
        <v>216</v>
      </c>
      <c r="C40" s="12" t="s">
        <v>172</v>
      </c>
      <c r="D40" s="12" t="s">
        <v>308</v>
      </c>
      <c r="E40" s="12" t="s">
        <v>268</v>
      </c>
      <c r="F40" s="12" t="s">
        <v>64</v>
      </c>
    </row>
    <row r="41" spans="1:6" ht="15.75">
      <c r="A41" s="12">
        <v>2001</v>
      </c>
      <c r="B41" s="12" t="s">
        <v>217</v>
      </c>
      <c r="C41" s="12" t="s">
        <v>173</v>
      </c>
      <c r="D41" s="12" t="s">
        <v>308</v>
      </c>
      <c r="E41" s="12" t="s">
        <v>268</v>
      </c>
      <c r="F41" s="12" t="s">
        <v>64</v>
      </c>
    </row>
    <row r="42" spans="1:6" ht="15.75">
      <c r="A42" s="12">
        <v>2001</v>
      </c>
      <c r="B42" s="12" t="s">
        <v>219</v>
      </c>
      <c r="C42" s="12" t="s">
        <v>177</v>
      </c>
      <c r="D42" s="12" t="s">
        <v>301</v>
      </c>
      <c r="E42" s="12" t="s">
        <v>268</v>
      </c>
      <c r="F42" s="12" t="s">
        <v>64</v>
      </c>
    </row>
    <row r="43" spans="1:6" ht="15.75">
      <c r="A43" s="12">
        <v>2001</v>
      </c>
      <c r="B43" s="12" t="s">
        <v>248</v>
      </c>
      <c r="C43" s="12" t="s">
        <v>231</v>
      </c>
      <c r="D43" s="12" t="s">
        <v>298</v>
      </c>
      <c r="E43" s="12" t="s">
        <v>269</v>
      </c>
      <c r="F43" s="12" t="s">
        <v>65</v>
      </c>
    </row>
    <row r="44" spans="1:6" ht="15.75">
      <c r="A44" s="12">
        <v>2001</v>
      </c>
      <c r="B44" s="12" t="s">
        <v>250</v>
      </c>
      <c r="C44" s="12" t="s">
        <v>233</v>
      </c>
      <c r="D44" s="12" t="s">
        <v>309</v>
      </c>
      <c r="E44" s="12" t="s">
        <v>269</v>
      </c>
      <c r="F44" s="12" t="s">
        <v>65</v>
      </c>
    </row>
    <row r="45" spans="1:6" ht="15.75">
      <c r="A45" s="12">
        <v>2001</v>
      </c>
      <c r="B45" s="12" t="s">
        <v>251</v>
      </c>
      <c r="C45" s="12" t="s">
        <v>234</v>
      </c>
      <c r="D45" s="12" t="s">
        <v>310</v>
      </c>
      <c r="E45" s="12" t="s">
        <v>269</v>
      </c>
      <c r="F45" s="12" t="s">
        <v>65</v>
      </c>
    </row>
    <row r="46" spans="1:6" ht="15.75">
      <c r="A46" s="12">
        <v>2001</v>
      </c>
      <c r="B46" s="12" t="s">
        <v>261</v>
      </c>
      <c r="C46" s="12" t="s">
        <v>244</v>
      </c>
      <c r="D46" s="12" t="s">
        <v>312</v>
      </c>
      <c r="E46" s="12" t="s">
        <v>268</v>
      </c>
      <c r="F46" s="12" t="s">
        <v>64</v>
      </c>
    </row>
    <row r="47" spans="1:6" ht="15.75">
      <c r="A47" s="12">
        <v>2001</v>
      </c>
      <c r="B47" s="12" t="s">
        <v>262</v>
      </c>
      <c r="C47" s="12" t="s">
        <v>245</v>
      </c>
      <c r="D47" s="12" t="s">
        <v>312</v>
      </c>
      <c r="E47" s="12" t="s">
        <v>268</v>
      </c>
      <c r="F47" s="12" t="s">
        <v>64</v>
      </c>
    </row>
    <row r="48" spans="1:6" ht="15.75">
      <c r="A48" s="12">
        <v>2002</v>
      </c>
      <c r="B48" s="12" t="s">
        <v>106</v>
      </c>
      <c r="C48" s="12" t="s">
        <v>69</v>
      </c>
      <c r="D48" s="12" t="s">
        <v>311</v>
      </c>
      <c r="E48" s="12" t="s">
        <v>271</v>
      </c>
      <c r="F48" s="12" t="s">
        <v>63</v>
      </c>
    </row>
    <row r="49" spans="1:6" ht="15.75">
      <c r="A49" s="12">
        <v>2002</v>
      </c>
      <c r="B49" s="12" t="s">
        <v>108</v>
      </c>
      <c r="C49" s="12" t="s">
        <v>71</v>
      </c>
      <c r="D49" s="12" t="s">
        <v>329</v>
      </c>
      <c r="E49" s="12" t="s">
        <v>271</v>
      </c>
      <c r="F49" s="12" t="s">
        <v>63</v>
      </c>
    </row>
    <row r="50" spans="1:6" ht="15.75">
      <c r="A50" s="12">
        <v>2002</v>
      </c>
      <c r="B50" s="12" t="s">
        <v>109</v>
      </c>
      <c r="C50" s="12" t="s">
        <v>72</v>
      </c>
      <c r="D50" s="12" t="s">
        <v>330</v>
      </c>
      <c r="E50" s="12" t="s">
        <v>271</v>
      </c>
      <c r="F50" s="12" t="s">
        <v>63</v>
      </c>
    </row>
    <row r="51" spans="1:6" ht="15.75">
      <c r="A51" s="12">
        <v>2002</v>
      </c>
      <c r="B51" s="12" t="s">
        <v>110</v>
      </c>
      <c r="C51" s="12" t="s">
        <v>73</v>
      </c>
      <c r="D51" s="12" t="s">
        <v>330</v>
      </c>
      <c r="E51" s="12" t="s">
        <v>271</v>
      </c>
      <c r="F51" s="12" t="s">
        <v>63</v>
      </c>
    </row>
    <row r="52" spans="1:6" ht="15.75">
      <c r="A52" s="12">
        <v>2002</v>
      </c>
      <c r="B52" s="12" t="s">
        <v>111</v>
      </c>
      <c r="C52" s="12" t="s">
        <v>74</v>
      </c>
      <c r="D52" s="12" t="s">
        <v>330</v>
      </c>
      <c r="E52" s="12" t="s">
        <v>271</v>
      </c>
      <c r="F52" s="12" t="s">
        <v>63</v>
      </c>
    </row>
    <row r="53" spans="1:6" ht="15.75">
      <c r="A53" s="12">
        <v>2002</v>
      </c>
      <c r="B53" s="12" t="s">
        <v>112</v>
      </c>
      <c r="C53" s="12" t="s">
        <v>75</v>
      </c>
      <c r="D53" s="12" t="s">
        <v>330</v>
      </c>
      <c r="E53" s="12" t="s">
        <v>271</v>
      </c>
      <c r="F53" s="12" t="s">
        <v>63</v>
      </c>
    </row>
    <row r="54" spans="1:6" ht="15.75">
      <c r="A54" s="12">
        <v>2002</v>
      </c>
      <c r="B54" s="12" t="s">
        <v>114</v>
      </c>
      <c r="C54" s="12" t="s">
        <v>77</v>
      </c>
      <c r="D54" s="12" t="s">
        <v>313</v>
      </c>
      <c r="E54" s="12" t="s">
        <v>270</v>
      </c>
      <c r="F54" s="12" t="s">
        <v>66</v>
      </c>
    </row>
    <row r="55" spans="1:6" ht="15.75">
      <c r="A55" s="12">
        <v>2002</v>
      </c>
      <c r="B55" s="12" t="s">
        <v>116</v>
      </c>
      <c r="C55" s="12" t="s">
        <v>79</v>
      </c>
      <c r="D55" s="12" t="s">
        <v>314</v>
      </c>
      <c r="E55" s="12" t="s">
        <v>270</v>
      </c>
      <c r="F55" s="12" t="s">
        <v>66</v>
      </c>
    </row>
    <row r="56" spans="1:6" ht="15.75">
      <c r="A56" s="12">
        <v>2002</v>
      </c>
      <c r="B56" s="12" t="s">
        <v>117</v>
      </c>
      <c r="C56" s="12" t="s">
        <v>80</v>
      </c>
      <c r="D56" s="12" t="s">
        <v>315</v>
      </c>
      <c r="E56" s="12" t="s">
        <v>270</v>
      </c>
      <c r="F56" s="12" t="s">
        <v>66</v>
      </c>
    </row>
    <row r="57" spans="1:6" ht="15.75">
      <c r="A57" s="12">
        <v>2002</v>
      </c>
      <c r="B57" s="12" t="s">
        <v>118</v>
      </c>
      <c r="C57" s="12" t="s">
        <v>81</v>
      </c>
      <c r="D57" s="12" t="s">
        <v>316</v>
      </c>
      <c r="E57" s="12" t="s">
        <v>270</v>
      </c>
      <c r="F57" s="12" t="s">
        <v>66</v>
      </c>
    </row>
    <row r="58" spans="1:6" ht="15.75">
      <c r="A58" s="12">
        <v>2002</v>
      </c>
      <c r="B58" s="12" t="s">
        <v>119</v>
      </c>
      <c r="C58" s="12" t="s">
        <v>82</v>
      </c>
      <c r="D58" s="12" t="s">
        <v>317</v>
      </c>
      <c r="E58" s="12" t="s">
        <v>270</v>
      </c>
      <c r="F58" s="12" t="s">
        <v>66</v>
      </c>
    </row>
    <row r="59" spans="1:6" ht="15.75">
      <c r="A59" s="12">
        <v>2002</v>
      </c>
      <c r="B59" s="12" t="s">
        <v>121</v>
      </c>
      <c r="C59" s="12" t="s">
        <v>84</v>
      </c>
      <c r="D59" s="12" t="s">
        <v>318</v>
      </c>
      <c r="E59" s="12" t="s">
        <v>270</v>
      </c>
      <c r="F59" s="12" t="s">
        <v>66</v>
      </c>
    </row>
    <row r="60" spans="1:6" ht="15.75">
      <c r="A60" s="12">
        <v>2002</v>
      </c>
      <c r="B60" s="12" t="s">
        <v>131</v>
      </c>
      <c r="C60" s="12" t="s">
        <v>94</v>
      </c>
      <c r="D60" s="12" t="s">
        <v>334</v>
      </c>
      <c r="E60" s="12" t="s">
        <v>269</v>
      </c>
      <c r="F60" s="12" t="s">
        <v>65</v>
      </c>
    </row>
    <row r="61" spans="1:6" ht="15.75">
      <c r="A61" s="12">
        <v>2002</v>
      </c>
      <c r="B61" s="12" t="s">
        <v>132</v>
      </c>
      <c r="C61" s="12" t="s">
        <v>95</v>
      </c>
      <c r="D61" s="12" t="s">
        <v>335</v>
      </c>
      <c r="E61" s="12" t="s">
        <v>269</v>
      </c>
      <c r="F61" s="12" t="s">
        <v>65</v>
      </c>
    </row>
    <row r="62" spans="1:6" ht="15.75">
      <c r="A62" s="12">
        <v>2002</v>
      </c>
      <c r="B62" s="12" t="s">
        <v>133</v>
      </c>
      <c r="C62" s="12" t="s">
        <v>96</v>
      </c>
      <c r="D62" s="12" t="s">
        <v>319</v>
      </c>
      <c r="E62" s="12" t="s">
        <v>269</v>
      </c>
      <c r="F62" s="12" t="s">
        <v>65</v>
      </c>
    </row>
    <row r="63" spans="1:6" ht="15.75">
      <c r="A63" s="12">
        <v>2002</v>
      </c>
      <c r="B63" s="12" t="s">
        <v>134</v>
      </c>
      <c r="C63" s="12" t="s">
        <v>97</v>
      </c>
      <c r="D63" s="12" t="s">
        <v>336</v>
      </c>
      <c r="E63" s="12" t="s">
        <v>269</v>
      </c>
      <c r="F63" s="12" t="s">
        <v>65</v>
      </c>
    </row>
    <row r="64" spans="1:6" ht="15.75">
      <c r="A64" s="12">
        <v>2002</v>
      </c>
      <c r="B64" s="12" t="s">
        <v>135</v>
      </c>
      <c r="C64" s="12" t="s">
        <v>98</v>
      </c>
      <c r="D64" s="12" t="s">
        <v>337</v>
      </c>
      <c r="E64" s="12" t="s">
        <v>269</v>
      </c>
      <c r="F64" s="12" t="s">
        <v>65</v>
      </c>
    </row>
    <row r="65" spans="1:6" ht="15.75">
      <c r="A65" s="12">
        <v>2002</v>
      </c>
      <c r="B65" s="12" t="s">
        <v>137</v>
      </c>
      <c r="C65" s="12" t="s">
        <v>100</v>
      </c>
      <c r="D65" s="12" t="s">
        <v>338</v>
      </c>
      <c r="E65" s="12" t="s">
        <v>269</v>
      </c>
      <c r="F65" s="12" t="s">
        <v>65</v>
      </c>
    </row>
    <row r="66" spans="1:6" ht="15.75">
      <c r="A66" s="12">
        <v>2002</v>
      </c>
      <c r="B66" s="12" t="s">
        <v>138</v>
      </c>
      <c r="C66" s="12" t="s">
        <v>101</v>
      </c>
      <c r="D66" s="12" t="s">
        <v>339</v>
      </c>
      <c r="E66" s="12" t="s">
        <v>269</v>
      </c>
      <c r="F66" s="12" t="s">
        <v>65</v>
      </c>
    </row>
    <row r="67" spans="1:6" ht="15.75">
      <c r="A67" s="12">
        <v>2002</v>
      </c>
      <c r="B67" s="12" t="s">
        <v>139</v>
      </c>
      <c r="C67" s="12" t="s">
        <v>102</v>
      </c>
      <c r="D67" s="12" t="s">
        <v>340</v>
      </c>
      <c r="E67" s="12" t="s">
        <v>269</v>
      </c>
      <c r="F67" s="12" t="s">
        <v>65</v>
      </c>
    </row>
    <row r="68" spans="1:6" ht="15.75">
      <c r="A68" s="12">
        <v>2002</v>
      </c>
      <c r="B68" s="12" t="s">
        <v>140</v>
      </c>
      <c r="C68" s="12" t="s">
        <v>103</v>
      </c>
      <c r="D68" s="12" t="s">
        <v>341</v>
      </c>
      <c r="E68" s="12" t="s">
        <v>269</v>
      </c>
      <c r="F68" s="12" t="s">
        <v>65</v>
      </c>
    </row>
    <row r="69" spans="1:6" ht="15.75">
      <c r="A69" s="12">
        <v>2002</v>
      </c>
      <c r="B69" s="12" t="s">
        <v>141</v>
      </c>
      <c r="C69" s="12" t="s">
        <v>104</v>
      </c>
      <c r="D69" s="12" t="s">
        <v>320</v>
      </c>
      <c r="E69" s="12" t="s">
        <v>269</v>
      </c>
      <c r="F69" s="12" t="s">
        <v>65</v>
      </c>
    </row>
    <row r="70" spans="1:6" ht="15.75">
      <c r="A70" s="12">
        <v>2002</v>
      </c>
      <c r="B70" s="12" t="s">
        <v>142</v>
      </c>
      <c r="C70" s="12" t="s">
        <v>105</v>
      </c>
      <c r="D70" s="12" t="s">
        <v>321</v>
      </c>
      <c r="E70" s="12" t="s">
        <v>269</v>
      </c>
      <c r="F70" s="12" t="s">
        <v>65</v>
      </c>
    </row>
    <row r="71" spans="1:6" ht="15.75">
      <c r="A71" s="12">
        <v>2002</v>
      </c>
      <c r="B71" s="12" t="s">
        <v>206</v>
      </c>
      <c r="C71" s="12" t="s">
        <v>161</v>
      </c>
      <c r="D71" s="12" t="s">
        <v>322</v>
      </c>
      <c r="E71" s="12" t="s">
        <v>268</v>
      </c>
      <c r="F71" s="12" t="s">
        <v>64</v>
      </c>
    </row>
    <row r="72" spans="1:6" ht="15.75">
      <c r="A72" s="12">
        <v>2002</v>
      </c>
      <c r="B72" s="12" t="s">
        <v>209</v>
      </c>
      <c r="C72" s="12" t="s">
        <v>164</v>
      </c>
      <c r="D72" s="12" t="s">
        <v>346</v>
      </c>
      <c r="E72" s="12" t="s">
        <v>268</v>
      </c>
      <c r="F72" s="12" t="s">
        <v>64</v>
      </c>
    </row>
    <row r="73" spans="1:6" ht="15.75">
      <c r="A73" s="12">
        <v>2004</v>
      </c>
      <c r="B73" s="12" t="s">
        <v>113</v>
      </c>
      <c r="C73" s="12" t="s">
        <v>76</v>
      </c>
      <c r="D73" s="12" t="s">
        <v>371</v>
      </c>
      <c r="E73" s="12" t="s">
        <v>270</v>
      </c>
      <c r="F73" s="12" t="s">
        <v>66</v>
      </c>
    </row>
    <row r="74" spans="1:6" ht="15.75">
      <c r="A74" s="12">
        <v>2004</v>
      </c>
      <c r="B74" s="12" t="s">
        <v>115</v>
      </c>
      <c r="C74" s="12" t="s">
        <v>78</v>
      </c>
      <c r="D74" s="12" t="s">
        <v>372</v>
      </c>
      <c r="E74" s="12" t="s">
        <v>270</v>
      </c>
      <c r="F74" s="12" t="s">
        <v>66</v>
      </c>
    </row>
    <row r="75" spans="1:6" ht="15.75">
      <c r="A75" s="12">
        <v>2011</v>
      </c>
      <c r="B75" s="12" t="s">
        <v>212</v>
      </c>
      <c r="C75" s="12" t="s">
        <v>168</v>
      </c>
      <c r="D75" s="12" t="s">
        <v>323</v>
      </c>
      <c r="E75" s="12" t="s">
        <v>268</v>
      </c>
      <c r="F75" s="12" t="s">
        <v>64</v>
      </c>
    </row>
    <row r="76" spans="1:6" ht="15.75">
      <c r="A76" s="12">
        <v>2012</v>
      </c>
      <c r="B76" s="12" t="s">
        <v>107</v>
      </c>
      <c r="C76" s="12" t="s">
        <v>70</v>
      </c>
      <c r="D76" s="12" t="s">
        <v>324</v>
      </c>
      <c r="E76" s="12" t="s">
        <v>271</v>
      </c>
      <c r="F76" s="12" t="s">
        <v>63</v>
      </c>
    </row>
    <row r="77" spans="1:6" ht="15.75">
      <c r="A77" s="12">
        <v>2012</v>
      </c>
      <c r="B77" s="12" t="s">
        <v>249</v>
      </c>
      <c r="C77" s="12" t="s">
        <v>232</v>
      </c>
      <c r="D77" s="12" t="s">
        <v>331</v>
      </c>
      <c r="E77" s="12" t="s">
        <v>269</v>
      </c>
      <c r="F77" s="12" t="s">
        <v>65</v>
      </c>
    </row>
    <row r="78" spans="1:6" ht="15.75">
      <c r="A78" s="12">
        <v>2012</v>
      </c>
      <c r="B78" s="12" t="s">
        <v>252</v>
      </c>
      <c r="C78" s="12" t="s">
        <v>235</v>
      </c>
      <c r="D78" s="12" t="s">
        <v>331</v>
      </c>
      <c r="E78" s="12" t="s">
        <v>269</v>
      </c>
      <c r="F78" s="12" t="s">
        <v>65</v>
      </c>
    </row>
    <row r="79" spans="1:6" ht="15.75">
      <c r="A79" s="12">
        <v>2012</v>
      </c>
      <c r="B79" s="12" t="s">
        <v>253</v>
      </c>
      <c r="C79" s="12" t="s">
        <v>236</v>
      </c>
      <c r="D79" s="12" t="s">
        <v>333</v>
      </c>
      <c r="E79" s="12" t="s">
        <v>272</v>
      </c>
      <c r="F79" s="12" t="s">
        <v>263</v>
      </c>
    </row>
    <row r="80" spans="1:6" ht="15.75">
      <c r="A80" s="12">
        <v>2012</v>
      </c>
      <c r="B80" s="12" t="s">
        <v>254</v>
      </c>
      <c r="C80" s="12" t="s">
        <v>237</v>
      </c>
      <c r="D80" s="12" t="s">
        <v>331</v>
      </c>
      <c r="E80" s="12" t="s">
        <v>269</v>
      </c>
      <c r="F80" s="12" t="s">
        <v>65</v>
      </c>
    </row>
    <row r="81" spans="1:6" ht="15.75">
      <c r="A81" s="12">
        <v>2012</v>
      </c>
      <c r="B81" s="12" t="s">
        <v>255</v>
      </c>
      <c r="C81" s="12" t="s">
        <v>238</v>
      </c>
      <c r="D81" s="12" t="s">
        <v>325</v>
      </c>
      <c r="E81" s="12" t="s">
        <v>269</v>
      </c>
      <c r="F81" s="12" t="s">
        <v>65</v>
      </c>
    </row>
    <row r="82" spans="1:6" ht="15.75">
      <c r="A82" s="12">
        <v>2012</v>
      </c>
      <c r="B82" s="12" t="s">
        <v>257</v>
      </c>
      <c r="C82" s="12" t="s">
        <v>240</v>
      </c>
      <c r="D82" s="12" t="s">
        <v>326</v>
      </c>
      <c r="E82" s="12" t="s">
        <v>269</v>
      </c>
      <c r="F82" s="12" t="s">
        <v>65</v>
      </c>
    </row>
    <row r="83" spans="1:6" ht="15.75">
      <c r="A83" s="12">
        <v>2012</v>
      </c>
      <c r="B83" s="12" t="s">
        <v>258</v>
      </c>
      <c r="C83" s="12" t="s">
        <v>241</v>
      </c>
      <c r="D83" s="12" t="s">
        <v>332</v>
      </c>
      <c r="E83" s="12" t="s">
        <v>269</v>
      </c>
      <c r="F83" s="12" t="s">
        <v>65</v>
      </c>
    </row>
    <row r="84" spans="1:6" ht="15.75">
      <c r="A84" s="12">
        <v>2015</v>
      </c>
      <c r="B84" s="12" t="s">
        <v>220</v>
      </c>
      <c r="C84" s="12" t="s">
        <v>179</v>
      </c>
      <c r="D84" s="12" t="s">
        <v>327</v>
      </c>
      <c r="E84" s="12" t="s">
        <v>268</v>
      </c>
      <c r="F84" s="12" t="s">
        <v>64</v>
      </c>
    </row>
    <row r="85" spans="1:6" ht="15.75">
      <c r="A85" s="12">
        <v>2015</v>
      </c>
      <c r="B85" s="12" t="s">
        <v>221</v>
      </c>
      <c r="C85" s="12" t="s">
        <v>180</v>
      </c>
      <c r="D85" s="12" t="s">
        <v>327</v>
      </c>
      <c r="E85" s="12" t="s">
        <v>268</v>
      </c>
      <c r="F85" s="12" t="s">
        <v>64</v>
      </c>
    </row>
    <row r="86" spans="1:6" ht="15.75">
      <c r="A86" s="12">
        <v>2015</v>
      </c>
      <c r="B86" s="12" t="s">
        <v>222</v>
      </c>
      <c r="C86" s="12" t="s">
        <v>181</v>
      </c>
      <c r="D86" s="12" t="s">
        <v>327</v>
      </c>
      <c r="E86" s="12" t="s">
        <v>268</v>
      </c>
      <c r="F86" s="12" t="s">
        <v>64</v>
      </c>
    </row>
    <row r="87" spans="1:6" ht="15.75">
      <c r="A87" s="12">
        <v>2015</v>
      </c>
      <c r="B87" s="12" t="s">
        <v>223</v>
      </c>
      <c r="C87" s="12" t="s">
        <v>182</v>
      </c>
      <c r="D87" s="12" t="s">
        <v>327</v>
      </c>
      <c r="E87" s="12" t="s">
        <v>268</v>
      </c>
      <c r="F87" s="12" t="s">
        <v>64</v>
      </c>
    </row>
    <row r="88" spans="1:6" ht="15.75">
      <c r="A88" s="12">
        <v>2015</v>
      </c>
      <c r="B88" s="12" t="s">
        <v>224</v>
      </c>
      <c r="C88" s="12" t="s">
        <v>183</v>
      </c>
      <c r="D88" s="12" t="s">
        <v>343</v>
      </c>
      <c r="E88" s="12" t="s">
        <v>268</v>
      </c>
      <c r="F88" s="12" t="s">
        <v>64</v>
      </c>
    </row>
    <row r="89" spans="1:6" ht="15.75">
      <c r="A89" s="12">
        <v>2015</v>
      </c>
      <c r="B89" s="12" t="s">
        <v>225</v>
      </c>
      <c r="C89" s="12" t="s">
        <v>184</v>
      </c>
      <c r="D89" s="12" t="s">
        <v>327</v>
      </c>
      <c r="E89" s="12" t="s">
        <v>268</v>
      </c>
      <c r="F89" s="12" t="s">
        <v>64</v>
      </c>
    </row>
    <row r="90" spans="1:6" ht="15.75">
      <c r="A90" s="12">
        <v>2015</v>
      </c>
      <c r="B90" s="12" t="s">
        <v>226</v>
      </c>
      <c r="C90" s="12" t="s">
        <v>185</v>
      </c>
      <c r="D90" s="12" t="s">
        <v>345</v>
      </c>
      <c r="E90" s="12" t="s">
        <v>268</v>
      </c>
      <c r="F90" s="12" t="s">
        <v>64</v>
      </c>
    </row>
    <row r="91" spans="1:6" ht="15.75">
      <c r="A91" s="12">
        <v>2017</v>
      </c>
      <c r="B91" s="12" t="s">
        <v>228</v>
      </c>
      <c r="C91" s="12" t="s">
        <v>192</v>
      </c>
      <c r="D91" s="12" t="s">
        <v>281</v>
      </c>
      <c r="E91" s="12" t="s">
        <v>271</v>
      </c>
      <c r="F91" s="12" t="s">
        <v>63</v>
      </c>
    </row>
    <row r="92" spans="1:6" ht="15.75">
      <c r="B92" s="12" t="s">
        <v>358</v>
      </c>
      <c r="C92" s="12" t="s">
        <v>147</v>
      </c>
      <c r="D92" s="12" t="s">
        <v>280</v>
      </c>
      <c r="E92" s="12" t="s">
        <v>268</v>
      </c>
      <c r="F92" s="12" t="s">
        <v>64</v>
      </c>
    </row>
    <row r="93" spans="1:6" ht="15.75">
      <c r="B93" s="12" t="s">
        <v>359</v>
      </c>
      <c r="C93" s="12" t="s">
        <v>153</v>
      </c>
      <c r="D93" s="12" t="s">
        <v>344</v>
      </c>
      <c r="E93" s="12" t="s">
        <v>268</v>
      </c>
      <c r="F93" s="12" t="s">
        <v>64</v>
      </c>
    </row>
    <row r="94" spans="1:6" ht="15.75">
      <c r="B94" s="12" t="s">
        <v>360</v>
      </c>
      <c r="C94" s="12" t="s">
        <v>156</v>
      </c>
      <c r="D94" s="12" t="s">
        <v>156</v>
      </c>
      <c r="E94" s="12" t="s">
        <v>268</v>
      </c>
      <c r="F94" s="12" t="s">
        <v>64</v>
      </c>
    </row>
    <row r="95" spans="1:6" ht="15.75">
      <c r="B95" s="12" t="s">
        <v>361</v>
      </c>
      <c r="C95" s="12" t="s">
        <v>157</v>
      </c>
      <c r="D95" s="12" t="s">
        <v>291</v>
      </c>
      <c r="E95" s="12" t="s">
        <v>268</v>
      </c>
      <c r="F95" s="12" t="s">
        <v>64</v>
      </c>
    </row>
    <row r="96" spans="1:6" ht="15.75">
      <c r="B96" s="12" t="s">
        <v>365</v>
      </c>
      <c r="C96" s="12" t="s">
        <v>165</v>
      </c>
      <c r="D96" s="12" t="s">
        <v>347</v>
      </c>
      <c r="E96" s="12" t="s">
        <v>268</v>
      </c>
      <c r="F96" s="12" t="s">
        <v>64</v>
      </c>
    </row>
    <row r="97" spans="2:6" ht="15.75">
      <c r="B97" s="12" t="s">
        <v>366</v>
      </c>
      <c r="C97" s="12" t="s">
        <v>174</v>
      </c>
      <c r="D97" s="12" t="s">
        <v>347</v>
      </c>
      <c r="E97" s="12" t="s">
        <v>268</v>
      </c>
      <c r="F97" s="12" t="s">
        <v>64</v>
      </c>
    </row>
    <row r="98" spans="2:6" ht="15.75">
      <c r="B98" s="12" t="s">
        <v>367</v>
      </c>
      <c r="C98" s="12" t="s">
        <v>176</v>
      </c>
      <c r="D98" s="12" t="s">
        <v>347</v>
      </c>
      <c r="E98" s="12" t="s">
        <v>268</v>
      </c>
      <c r="F98" s="12" t="s">
        <v>64</v>
      </c>
    </row>
    <row r="99" spans="2:6" ht="15.75">
      <c r="B99" s="12" t="s">
        <v>364</v>
      </c>
      <c r="C99" s="12" t="s">
        <v>178</v>
      </c>
      <c r="D99" s="12" t="s">
        <v>323</v>
      </c>
      <c r="E99" s="12" t="s">
        <v>268</v>
      </c>
      <c r="F99" s="12" t="s">
        <v>64</v>
      </c>
    </row>
    <row r="100" spans="2:6" ht="15.75">
      <c r="B100" s="12" t="s">
        <v>227</v>
      </c>
      <c r="C100" s="12" t="s">
        <v>186</v>
      </c>
      <c r="D100" s="12" t="s">
        <v>325</v>
      </c>
      <c r="E100" s="12" t="s">
        <v>268</v>
      </c>
      <c r="F100" s="12" t="s">
        <v>64</v>
      </c>
    </row>
    <row r="101" spans="2:6" ht="15.75">
      <c r="B101" s="12" t="s">
        <v>362</v>
      </c>
      <c r="C101" s="12" t="s">
        <v>187</v>
      </c>
      <c r="D101" s="12" t="s">
        <v>344</v>
      </c>
      <c r="E101" s="12" t="s">
        <v>268</v>
      </c>
      <c r="F101" s="12" t="s">
        <v>64</v>
      </c>
    </row>
    <row r="102" spans="2:6" ht="15.75">
      <c r="B102" s="12" t="s">
        <v>363</v>
      </c>
      <c r="C102" s="12" t="s">
        <v>188</v>
      </c>
      <c r="D102" s="12" t="s">
        <v>303</v>
      </c>
      <c r="E102" s="12" t="s">
        <v>268</v>
      </c>
      <c r="F102" s="12" t="s">
        <v>64</v>
      </c>
    </row>
    <row r="103" spans="2:6" ht="15.75">
      <c r="B103" s="12" t="s">
        <v>370</v>
      </c>
      <c r="C103" s="12" t="s">
        <v>189</v>
      </c>
      <c r="D103" s="12" t="s">
        <v>348</v>
      </c>
      <c r="E103" s="12" t="s">
        <v>268</v>
      </c>
      <c r="F103" s="12" t="s">
        <v>64</v>
      </c>
    </row>
    <row r="104" spans="2:6" ht="15.75">
      <c r="B104" s="12" t="s">
        <v>368</v>
      </c>
      <c r="C104" s="12" t="s">
        <v>190</v>
      </c>
      <c r="D104" s="12" t="s">
        <v>342</v>
      </c>
      <c r="E104" s="12" t="s">
        <v>271</v>
      </c>
      <c r="F104" s="12" t="s">
        <v>68</v>
      </c>
    </row>
    <row r="105" spans="2:6" ht="15.75">
      <c r="B105" s="12" t="s">
        <v>369</v>
      </c>
      <c r="C105" s="12" t="s">
        <v>191</v>
      </c>
      <c r="D105" s="12" t="s">
        <v>328</v>
      </c>
      <c r="E105" s="12" t="s">
        <v>271</v>
      </c>
      <c r="F105" s="12" t="s">
        <v>63</v>
      </c>
    </row>
    <row r="106" spans="2:6" ht="15.75"/>
    <row r="107" spans="2:6" ht="15.75"/>
    <row r="108" spans="2:6" ht="15.75"/>
    <row r="109" spans="2:6" ht="15.75"/>
    <row r="110" spans="2:6" ht="15.75"/>
    <row r="111" spans="2:6" ht="15.75"/>
    <row r="112" spans="2:6" ht="15.75"/>
    <row r="113" ht="15.75"/>
    <row r="114" ht="15.75"/>
    <row r="115" ht="15.75"/>
    <row r="116" ht="15.75"/>
    <row r="117" ht="15.75"/>
    <row r="118" ht="15.75"/>
    <row r="119" ht="15.75"/>
    <row r="120" ht="15.75"/>
    <row r="121" ht="15.75"/>
    <row r="122" ht="15.75"/>
    <row r="123" ht="15.75"/>
    <row r="124" ht="15.75"/>
    <row r="125" ht="15.75"/>
    <row r="126" ht="15.75"/>
    <row r="127" ht="15.75"/>
    <row r="128" ht="15.75"/>
    <row r="129" ht="15.75"/>
    <row r="130" ht="15.75"/>
    <row r="131" ht="15.75"/>
    <row r="132" ht="15.75"/>
    <row r="133" ht="15.75"/>
    <row r="134" ht="15.75"/>
    <row r="135" ht="15.75"/>
    <row r="136" ht="15.75"/>
    <row r="137" ht="15.75"/>
    <row r="138" ht="15.75"/>
    <row r="139" ht="15.75"/>
    <row r="140" ht="15.75"/>
    <row r="141" ht="15.75"/>
    <row r="142" ht="15.75"/>
    <row r="143" ht="15.75"/>
    <row r="144" ht="15.75"/>
    <row r="145" ht="15.75"/>
    <row r="146" ht="15.75"/>
    <row r="147" ht="15.75"/>
    <row r="148" ht="15.75"/>
    <row r="149" ht="15.75"/>
    <row r="150" ht="15.75"/>
    <row r="151" ht="15.75"/>
    <row r="152" ht="15.75"/>
    <row r="153" ht="15.75"/>
    <row r="154" ht="15.75"/>
    <row r="155" ht="15.75"/>
    <row r="156" ht="15.75"/>
    <row r="157" ht="15.75"/>
    <row r="158" ht="15.75"/>
    <row r="159" ht="15.75"/>
    <row r="160" ht="15.75"/>
    <row r="161" ht="15.75"/>
    <row r="162" ht="15.75"/>
    <row r="163" ht="15.75"/>
    <row r="164" ht="15.75"/>
    <row r="165" ht="15.75"/>
    <row r="166" ht="15.75"/>
    <row r="167" ht="15.75"/>
    <row r="168" ht="15.75"/>
    <row r="169" ht="15.75"/>
    <row r="170" ht="15.75"/>
    <row r="171" ht="15.75"/>
    <row r="172" ht="15.75"/>
    <row r="173" ht="15.75"/>
    <row r="174" ht="15.75"/>
    <row r="175" ht="15.75"/>
    <row r="176" ht="15.75"/>
    <row r="177" ht="15.75"/>
    <row r="178" ht="15.75"/>
    <row r="179" ht="15.75"/>
    <row r="180" ht="15.75"/>
    <row r="181" ht="15.75"/>
    <row r="182" ht="15.75"/>
    <row r="183" ht="15.75"/>
    <row r="184" ht="15.75"/>
    <row r="185" ht="15.75"/>
    <row r="186" ht="15.75"/>
    <row r="187" ht="15.75"/>
    <row r="188" ht="15.75"/>
    <row r="189" ht="15.75"/>
    <row r="190" ht="15.75"/>
    <row r="191" ht="15.75"/>
    <row r="192" ht="15.75"/>
    <row r="193" ht="15.75"/>
    <row r="194" ht="15.75"/>
    <row r="195" ht="15.75"/>
    <row r="196" ht="15.75"/>
    <row r="197" ht="15.75"/>
    <row r="198" ht="15.75"/>
    <row r="199" ht="15.75"/>
    <row r="200" ht="15.75"/>
    <row r="201" ht="15.75"/>
    <row r="202" ht="15.75"/>
    <row r="203" ht="15.75"/>
    <row r="204" ht="15.75"/>
    <row r="205" ht="15.75"/>
    <row r="206" ht="15.75"/>
    <row r="207" ht="15.75"/>
    <row r="208" ht="15.75"/>
    <row r="209" ht="15.75"/>
    <row r="210" ht="15.75"/>
    <row r="211" ht="15.75"/>
    <row r="212" ht="15.75"/>
    <row r="213" ht="15.75"/>
    <row r="214" ht="15.75"/>
    <row r="215" ht="15.75"/>
    <row r="216" ht="15.75"/>
    <row r="217" ht="15.75"/>
    <row r="218" ht="15.75"/>
    <row r="219" ht="15.75"/>
    <row r="220" ht="15.75"/>
    <row r="221" ht="15.75"/>
    <row r="222" ht="15.75"/>
    <row r="223" ht="15.75"/>
    <row r="224" ht="15.75"/>
    <row r="225" ht="15.75"/>
    <row r="226" ht="15.75"/>
  </sheetData>
  <autoFilter ref="A1:F105" xr:uid="{00000000-0009-0000-0000-000001000000}"/>
  <sortState xmlns:xlrd2="http://schemas.microsoft.com/office/spreadsheetml/2017/richdata2" ref="A2:H226">
    <sortCondition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
  <sheetViews>
    <sheetView zoomScale="80" zoomScaleNormal="80" workbookViewId="0">
      <selection activeCell="C6" sqref="C6"/>
    </sheetView>
  </sheetViews>
  <sheetFormatPr defaultColWidth="8.625" defaultRowHeight="15.75"/>
  <cols>
    <col min="1" max="1" width="8.625" style="61"/>
    <col min="2" max="2" width="19.125" style="61" customWidth="1"/>
    <col min="3" max="3" width="91.625" style="64" customWidth="1"/>
    <col min="4" max="4" width="9.5" style="61" bestFit="1" customWidth="1"/>
    <col min="5" max="5" width="8.625" style="61"/>
    <col min="6" max="6" width="15.125" style="61" bestFit="1" customWidth="1"/>
    <col min="7" max="16384" width="8.625" style="61"/>
  </cols>
  <sheetData>
    <row r="2" spans="2:3" ht="16.5" thickBot="1"/>
    <row r="3" spans="2:3" ht="16.5" thickBot="1">
      <c r="B3" s="82" t="s">
        <v>62</v>
      </c>
      <c r="C3" s="83"/>
    </row>
    <row r="4" spans="2:3" ht="31.5">
      <c r="B4" s="77" t="s">
        <v>277</v>
      </c>
      <c r="C4" s="69" t="s">
        <v>353</v>
      </c>
    </row>
    <row r="5" spans="2:3" ht="47.25">
      <c r="B5" s="75" t="s">
        <v>264</v>
      </c>
      <c r="C5" s="69" t="s">
        <v>349</v>
      </c>
    </row>
    <row r="6" spans="2:3" ht="47.25">
      <c r="B6" s="75" t="s">
        <v>265</v>
      </c>
      <c r="C6" s="69" t="s">
        <v>349</v>
      </c>
    </row>
    <row r="7" spans="2:3" ht="31.5">
      <c r="B7" s="75" t="s">
        <v>278</v>
      </c>
      <c r="C7" s="69" t="s">
        <v>350</v>
      </c>
    </row>
    <row r="8" spans="2:3" ht="47.25">
      <c r="B8" s="75" t="s">
        <v>266</v>
      </c>
      <c r="C8" s="69" t="s">
        <v>352</v>
      </c>
    </row>
    <row r="9" spans="2:3" ht="48" thickBot="1">
      <c r="B9" s="76" t="s">
        <v>267</v>
      </c>
      <c r="C9" s="78" t="s">
        <v>351</v>
      </c>
    </row>
    <row r="10" spans="2:3">
      <c r="B10" s="65"/>
      <c r="C10" s="68"/>
    </row>
  </sheetData>
  <mergeCells count="1">
    <mergeCell ref="B3:C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8"/>
  <sheetViews>
    <sheetView workbookViewId="0">
      <selection activeCell="A21" sqref="A21"/>
    </sheetView>
  </sheetViews>
  <sheetFormatPr defaultColWidth="11" defaultRowHeight="15.75"/>
  <cols>
    <col min="1" max="1" width="130.5" customWidth="1"/>
  </cols>
  <sheetData>
    <row r="1" spans="1:1" ht="27" thickBot="1">
      <c r="A1" s="30" t="s">
        <v>21</v>
      </c>
    </row>
    <row r="2" spans="1:1" ht="16.5" thickTop="1"/>
    <row r="3" spans="1:1" ht="31.5">
      <c r="A3" s="29" t="s">
        <v>39</v>
      </c>
    </row>
    <row r="5" spans="1:1" ht="21">
      <c r="A5" s="2" t="s">
        <v>17</v>
      </c>
    </row>
    <row r="6" spans="1:1" ht="94.5">
      <c r="A6" s="29" t="s">
        <v>40</v>
      </c>
    </row>
    <row r="8" spans="1:1" ht="21">
      <c r="A8" s="31" t="s">
        <v>18</v>
      </c>
    </row>
    <row r="9" spans="1:1" ht="236.25">
      <c r="A9" s="29" t="s">
        <v>41</v>
      </c>
    </row>
    <row r="11" spans="1:1" ht="21">
      <c r="A11" s="31" t="s">
        <v>42</v>
      </c>
    </row>
    <row r="12" spans="1:1" ht="47.25">
      <c r="A12" s="29" t="s">
        <v>43</v>
      </c>
    </row>
    <row r="13" spans="1:1">
      <c r="A13" s="29"/>
    </row>
    <row r="14" spans="1:1" ht="21">
      <c r="A14" s="31" t="s">
        <v>44</v>
      </c>
    </row>
    <row r="15" spans="1:1" ht="31.5">
      <c r="A15" s="29" t="s">
        <v>45</v>
      </c>
    </row>
    <row r="17" spans="1:1" ht="21">
      <c r="A17" s="31" t="s">
        <v>46</v>
      </c>
    </row>
    <row r="18" spans="1:1">
      <c r="A18" t="s">
        <v>47</v>
      </c>
    </row>
  </sheetData>
  <sheetProtection algorithmName="SHA-512" hashValue="EwLoTP+kXZOZWYU4ZeYyeoc/rZ6QtWpmrLFmXSarC7Ki1ewCatybKqRlXAhEJ3DS6rlhdkA33NvTHEu3efE8Aw==" saltValue="73mYUO8+A1yP7yaV9R2Mig==" spinCount="100000"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4"/>
  <sheetViews>
    <sheetView topLeftCell="A3" workbookViewId="0">
      <selection activeCell="E5" sqref="E5"/>
    </sheetView>
  </sheetViews>
  <sheetFormatPr defaultColWidth="11" defaultRowHeight="15.75"/>
  <cols>
    <col min="1" max="1" width="56.5" customWidth="1"/>
    <col min="2" max="2" width="20.625" customWidth="1"/>
    <col min="3" max="3" width="19.625" customWidth="1"/>
    <col min="4" max="4" width="16.875" customWidth="1"/>
    <col min="5" max="6" width="17.875" customWidth="1"/>
    <col min="7" max="7" width="18.375" customWidth="1"/>
    <col min="8" max="8" width="19" customWidth="1"/>
    <col min="9" max="10" width="21.625" customWidth="1"/>
    <col min="11" max="11" width="28.125" customWidth="1"/>
  </cols>
  <sheetData>
    <row r="1" spans="1:11" ht="32.1" customHeight="1">
      <c r="A1" s="26" t="s">
        <v>2</v>
      </c>
      <c r="B1" s="26"/>
      <c r="C1" s="26"/>
      <c r="D1" s="26"/>
      <c r="E1" s="26"/>
      <c r="F1" s="26"/>
      <c r="G1" s="26"/>
      <c r="H1" s="26"/>
      <c r="I1" s="26"/>
      <c r="J1" s="26"/>
      <c r="K1" s="27"/>
    </row>
    <row r="2" spans="1:11" ht="99.95" customHeight="1">
      <c r="A2" s="104" t="s">
        <v>38</v>
      </c>
      <c r="B2" s="105"/>
      <c r="C2" s="105"/>
      <c r="D2" s="105"/>
      <c r="E2" s="105"/>
      <c r="F2" s="105"/>
      <c r="G2" s="105"/>
      <c r="H2" s="105"/>
      <c r="I2" s="105"/>
      <c r="J2" s="105"/>
      <c r="K2" s="105"/>
    </row>
    <row r="3" spans="1:11" s="1" customFormat="1" ht="84">
      <c r="A3" s="5" t="s">
        <v>0</v>
      </c>
      <c r="B3" s="5" t="s">
        <v>34</v>
      </c>
      <c r="C3" s="5" t="s">
        <v>23</v>
      </c>
      <c r="D3" s="5" t="s">
        <v>35</v>
      </c>
      <c r="E3" s="5" t="s">
        <v>24</v>
      </c>
      <c r="F3" s="5" t="s">
        <v>19</v>
      </c>
      <c r="G3" s="5" t="s">
        <v>25</v>
      </c>
      <c r="H3" s="5" t="s">
        <v>15</v>
      </c>
      <c r="I3" s="5" t="s">
        <v>16</v>
      </c>
      <c r="J3" s="5" t="s">
        <v>20</v>
      </c>
      <c r="K3" s="5" t="s">
        <v>5</v>
      </c>
    </row>
    <row r="4" spans="1:11" s="1" customFormat="1" ht="21" customHeight="1" thickBot="1">
      <c r="A4" s="90" t="s">
        <v>22</v>
      </c>
      <c r="B4" s="90"/>
      <c r="C4" s="90"/>
      <c r="D4" s="90"/>
      <c r="E4" s="90"/>
      <c r="F4" s="90"/>
      <c r="G4" s="109"/>
      <c r="H4" s="90"/>
      <c r="I4" s="90"/>
      <c r="J4" s="14"/>
      <c r="K4" s="3"/>
    </row>
    <row r="5" spans="1:11" ht="16.5" thickTop="1">
      <c r="A5" s="33" t="e">
        <f>#REF!</f>
        <v>#REF!</v>
      </c>
      <c r="B5" s="33" t="e">
        <f>#REF!</f>
        <v>#REF!</v>
      </c>
      <c r="C5" s="33" t="e">
        <f>#REF!</f>
        <v>#REF!</v>
      </c>
      <c r="D5" s="50"/>
      <c r="E5" s="33" t="e">
        <f>#REF!</f>
        <v>#REF!</v>
      </c>
      <c r="F5" s="34" t="e">
        <f>#REF!</f>
        <v>#REF!</v>
      </c>
      <c r="G5" s="45"/>
      <c r="H5" s="33" t="e">
        <f>IF(#REF!&gt;2, 1, 0)</f>
        <v>#REF!</v>
      </c>
      <c r="I5" s="33" t="e">
        <f>IF(#REF!&gt;5, 1, 0)</f>
        <v>#REF!</v>
      </c>
      <c r="J5" s="11" t="e">
        <f>IF(#REF!="Yes", 0.25, 0)</f>
        <v>#REF!</v>
      </c>
      <c r="K5" s="11" t="e">
        <f>SUM(G5:J5)</f>
        <v>#REF!</v>
      </c>
    </row>
    <row r="6" spans="1:11" s="12" customFormat="1">
      <c r="A6" s="33" t="e">
        <f>#REF!</f>
        <v>#REF!</v>
      </c>
      <c r="B6" s="33" t="e">
        <f>#REF!</f>
        <v>#REF!</v>
      </c>
      <c r="C6" s="33" t="e">
        <f>#REF!</f>
        <v>#REF!</v>
      </c>
      <c r="D6" s="50"/>
      <c r="E6" s="33" t="e">
        <f>#REF!</f>
        <v>#REF!</v>
      </c>
      <c r="F6" s="34" t="e">
        <f>#REF!</f>
        <v>#REF!</v>
      </c>
      <c r="G6" s="45"/>
      <c r="H6" s="33" t="e">
        <f>IF(#REF!&gt;2, 1, 0)</f>
        <v>#REF!</v>
      </c>
      <c r="I6" s="33" t="e">
        <f>IF(#REF!&gt;5, 1, 0)</f>
        <v>#REF!</v>
      </c>
      <c r="J6" s="11" t="e">
        <f>IF(#REF!="Yes", 0.25, 0)</f>
        <v>#REF!</v>
      </c>
      <c r="K6" s="12" t="e">
        <f>SUM(G6:J6)</f>
        <v>#REF!</v>
      </c>
    </row>
    <row r="7" spans="1:11">
      <c r="A7" s="33" t="e">
        <f>#REF!</f>
        <v>#REF!</v>
      </c>
      <c r="B7" s="33" t="e">
        <f>#REF!</f>
        <v>#REF!</v>
      </c>
      <c r="C7" s="33" t="e">
        <f>#REF!</f>
        <v>#REF!</v>
      </c>
      <c r="D7" s="50"/>
      <c r="E7" s="33" t="e">
        <f>#REF!</f>
        <v>#REF!</v>
      </c>
      <c r="F7" s="34" t="e">
        <f>#REF!</f>
        <v>#REF!</v>
      </c>
      <c r="G7" s="44"/>
      <c r="H7" s="33" t="e">
        <f>IF(#REF!&gt;2, 1, 0)</f>
        <v>#REF!</v>
      </c>
      <c r="I7" s="33" t="e">
        <f>IF(#REF!&gt;5, 1, 0)</f>
        <v>#REF!</v>
      </c>
      <c r="J7" s="11" t="e">
        <f>IF(#REF!="Yes", 0.25, 0)</f>
        <v>#REF!</v>
      </c>
      <c r="K7" s="11" t="e">
        <f t="shared" ref="K7:K10" si="0">SUM(G7:I7)</f>
        <v>#REF!</v>
      </c>
    </row>
    <row r="8" spans="1:11">
      <c r="A8" s="33" t="e">
        <f>#REF!</f>
        <v>#REF!</v>
      </c>
      <c r="B8" s="33" t="e">
        <f>#REF!</f>
        <v>#REF!</v>
      </c>
      <c r="C8" s="33" t="e">
        <f>#REF!</f>
        <v>#REF!</v>
      </c>
      <c r="D8" s="50"/>
      <c r="E8" s="33" t="e">
        <f>#REF!</f>
        <v>#REF!</v>
      </c>
      <c r="F8" s="34" t="e">
        <f>#REF!</f>
        <v>#REF!</v>
      </c>
      <c r="G8" s="44"/>
      <c r="H8" s="33" t="e">
        <f>IF(#REF!&gt;2, 1, 0)</f>
        <v>#REF!</v>
      </c>
      <c r="I8" s="33" t="e">
        <f>IF(#REF!&gt;5, 1, 0)</f>
        <v>#REF!</v>
      </c>
      <c r="J8" s="11" t="e">
        <f>IF(#REF!="Yes", 0.25, 0)</f>
        <v>#REF!</v>
      </c>
      <c r="K8" s="11" t="e">
        <f t="shared" si="0"/>
        <v>#REF!</v>
      </c>
    </row>
    <row r="9" spans="1:11">
      <c r="A9" s="33" t="e">
        <f>#REF!</f>
        <v>#REF!</v>
      </c>
      <c r="B9" s="33" t="e">
        <f>#REF!</f>
        <v>#REF!</v>
      </c>
      <c r="C9" s="33" t="e">
        <f>#REF!</f>
        <v>#REF!</v>
      </c>
      <c r="D9" s="50"/>
      <c r="E9" s="33" t="e">
        <f>#REF!</f>
        <v>#REF!</v>
      </c>
      <c r="F9" s="34" t="e">
        <f>#REF!</f>
        <v>#REF!</v>
      </c>
      <c r="G9" s="44"/>
      <c r="H9" s="33" t="e">
        <f>IF(#REF!&gt;2, 1, 0)</f>
        <v>#REF!</v>
      </c>
      <c r="I9" s="33" t="e">
        <f>IF(#REF!&gt;5, 1, 0)</f>
        <v>#REF!</v>
      </c>
      <c r="J9" s="11" t="e">
        <f>IF(#REF!="Yes", 0.25, 0)</f>
        <v>#REF!</v>
      </c>
      <c r="K9" s="11" t="e">
        <f t="shared" si="0"/>
        <v>#REF!</v>
      </c>
    </row>
    <row r="10" spans="1:11">
      <c r="A10" s="41" t="e">
        <f>#REF!</f>
        <v>#REF!</v>
      </c>
      <c r="B10" s="33" t="e">
        <f>#REF!</f>
        <v>#REF!</v>
      </c>
      <c r="C10" s="41" t="e">
        <f>#REF!</f>
        <v>#REF!</v>
      </c>
      <c r="D10" s="51"/>
      <c r="E10" s="41" t="e">
        <f>#REF!</f>
        <v>#REF!</v>
      </c>
      <c r="F10" s="34" t="e">
        <f>#REF!</f>
        <v>#REF!</v>
      </c>
      <c r="G10" s="44"/>
      <c r="H10" s="41" t="e">
        <f>IF(#REF!&gt;2, 1, 0)</f>
        <v>#REF!</v>
      </c>
      <c r="I10" s="41" t="e">
        <f>IF(#REF!&gt;5, 1, 0)</f>
        <v>#REF!</v>
      </c>
      <c r="J10" s="36" t="e">
        <f>IF(#REF!="Yes", 0.25, 0)</f>
        <v>#REF!</v>
      </c>
      <c r="K10" s="36" t="e">
        <f t="shared" si="0"/>
        <v>#REF!</v>
      </c>
    </row>
    <row r="11" spans="1:11">
      <c r="A11" s="41" t="e">
        <f>#REF!</f>
        <v>#REF!</v>
      </c>
      <c r="B11" s="33" t="e">
        <f>#REF!</f>
        <v>#REF!</v>
      </c>
      <c r="C11" s="41" t="e">
        <f>#REF!</f>
        <v>#REF!</v>
      </c>
      <c r="D11" s="51"/>
      <c r="E11" s="41" t="e">
        <f>#REF!</f>
        <v>#REF!</v>
      </c>
      <c r="F11" s="34" t="e">
        <f>#REF!</f>
        <v>#REF!</v>
      </c>
      <c r="G11" s="44"/>
      <c r="H11" s="41" t="e">
        <f>IF(#REF!&gt;2, 1, 0)</f>
        <v>#REF!</v>
      </c>
      <c r="I11" s="41" t="e">
        <f>IF(#REF!&gt;5, 1, 0)</f>
        <v>#REF!</v>
      </c>
      <c r="J11" s="36" t="e">
        <f>IF(#REF!="Yes", 0.25, 0)</f>
        <v>#REF!</v>
      </c>
      <c r="K11" s="36" t="e">
        <f t="shared" ref="K11:K19" si="1">SUM(G11:I11)</f>
        <v>#REF!</v>
      </c>
    </row>
    <row r="12" spans="1:11" s="12" customFormat="1">
      <c r="A12" s="41" t="e">
        <f>#REF!</f>
        <v>#REF!</v>
      </c>
      <c r="B12" s="33" t="e">
        <f>#REF!</f>
        <v>#REF!</v>
      </c>
      <c r="C12" s="41" t="e">
        <f>#REF!</f>
        <v>#REF!</v>
      </c>
      <c r="D12" s="51"/>
      <c r="E12" s="41" t="e">
        <f>#REF!</f>
        <v>#REF!</v>
      </c>
      <c r="F12" s="34" t="e">
        <f>#REF!</f>
        <v>#REF!</v>
      </c>
      <c r="G12" s="45"/>
      <c r="H12" s="41" t="e">
        <f>IF(#REF!&gt;2, 1, 0)</f>
        <v>#REF!</v>
      </c>
      <c r="I12" s="41" t="e">
        <f>IF(#REF!&gt;5, 1, 0)</f>
        <v>#REF!</v>
      </c>
      <c r="J12" s="36" t="e">
        <f>IF(#REF!="Yes", 0.25, 0)</f>
        <v>#REF!</v>
      </c>
      <c r="K12" s="36" t="e">
        <f t="shared" si="1"/>
        <v>#REF!</v>
      </c>
    </row>
    <row r="13" spans="1:11" s="12" customFormat="1">
      <c r="A13" s="41" t="e">
        <f>#REF!</f>
        <v>#REF!</v>
      </c>
      <c r="B13" s="33" t="e">
        <f>#REF!</f>
        <v>#REF!</v>
      </c>
      <c r="C13" s="41" t="e">
        <f>#REF!</f>
        <v>#REF!</v>
      </c>
      <c r="D13" s="51"/>
      <c r="E13" s="41" t="e">
        <f>#REF!</f>
        <v>#REF!</v>
      </c>
      <c r="F13" s="34" t="e">
        <f>#REF!</f>
        <v>#REF!</v>
      </c>
      <c r="G13" s="45"/>
      <c r="H13" s="41" t="e">
        <f>IF(#REF!&gt;2, 1, 0)</f>
        <v>#REF!</v>
      </c>
      <c r="I13" s="41" t="e">
        <f>IF(#REF!&gt;5, 1, 0)</f>
        <v>#REF!</v>
      </c>
      <c r="J13" s="36" t="e">
        <f>IF(#REF!="Yes", 0.25, 0)</f>
        <v>#REF!</v>
      </c>
      <c r="K13" s="36" t="e">
        <f t="shared" si="1"/>
        <v>#REF!</v>
      </c>
    </row>
    <row r="14" spans="1:11" s="12" customFormat="1">
      <c r="A14" s="41" t="e">
        <f>#REF!</f>
        <v>#REF!</v>
      </c>
      <c r="B14" s="33" t="e">
        <f>#REF!</f>
        <v>#REF!</v>
      </c>
      <c r="C14" s="41" t="e">
        <f>#REF!</f>
        <v>#REF!</v>
      </c>
      <c r="D14" s="51"/>
      <c r="E14" s="41" t="e">
        <f>#REF!</f>
        <v>#REF!</v>
      </c>
      <c r="F14" s="34" t="e">
        <f>#REF!</f>
        <v>#REF!</v>
      </c>
      <c r="G14" s="45"/>
      <c r="H14" s="41" t="e">
        <f>IF(#REF!&gt;2, 1, 0)</f>
        <v>#REF!</v>
      </c>
      <c r="I14" s="41" t="e">
        <f>IF(#REF!&gt;5, 1, 0)</f>
        <v>#REF!</v>
      </c>
      <c r="J14" s="36" t="e">
        <f>IF(#REF!="Yes", 0.25, 0)</f>
        <v>#REF!</v>
      </c>
      <c r="K14" s="36" t="e">
        <f t="shared" si="1"/>
        <v>#REF!</v>
      </c>
    </row>
    <row r="15" spans="1:11" s="12" customFormat="1">
      <c r="A15" s="41" t="e">
        <f>#REF!</f>
        <v>#REF!</v>
      </c>
      <c r="B15" s="33" t="e">
        <f>#REF!</f>
        <v>#REF!</v>
      </c>
      <c r="C15" s="41" t="e">
        <f>#REF!</f>
        <v>#REF!</v>
      </c>
      <c r="D15" s="51"/>
      <c r="E15" s="41" t="e">
        <f>#REF!</f>
        <v>#REF!</v>
      </c>
      <c r="F15" s="34" t="e">
        <f>#REF!</f>
        <v>#REF!</v>
      </c>
      <c r="G15" s="45"/>
      <c r="H15" s="41" t="e">
        <f>IF(#REF!&gt;2, 1, 0)</f>
        <v>#REF!</v>
      </c>
      <c r="I15" s="41" t="e">
        <f>IF(#REF!&gt;5, 1, 0)</f>
        <v>#REF!</v>
      </c>
      <c r="J15" s="36" t="e">
        <f>IF(#REF!="Yes", 0.25, 0)</f>
        <v>#REF!</v>
      </c>
      <c r="K15" s="36" t="e">
        <f t="shared" si="1"/>
        <v>#REF!</v>
      </c>
    </row>
    <row r="16" spans="1:11" s="12" customFormat="1">
      <c r="A16" s="41" t="e">
        <f>#REF!</f>
        <v>#REF!</v>
      </c>
      <c r="B16" s="33" t="e">
        <f>#REF!</f>
        <v>#REF!</v>
      </c>
      <c r="C16" s="41" t="e">
        <f>#REF!</f>
        <v>#REF!</v>
      </c>
      <c r="D16" s="51"/>
      <c r="E16" s="41" t="e">
        <f>#REF!</f>
        <v>#REF!</v>
      </c>
      <c r="F16" s="34" t="e">
        <f>#REF!</f>
        <v>#REF!</v>
      </c>
      <c r="G16" s="45"/>
      <c r="H16" s="41" t="e">
        <f>IF(#REF!&gt;2, 1, 0)</f>
        <v>#REF!</v>
      </c>
      <c r="I16" s="41" t="e">
        <f>IF(#REF!&gt;5, 1, 0)</f>
        <v>#REF!</v>
      </c>
      <c r="J16" s="36" t="e">
        <f>IF(#REF!="Yes", 0.25, 0)</f>
        <v>#REF!</v>
      </c>
      <c r="K16" s="36" t="e">
        <f t="shared" si="1"/>
        <v>#REF!</v>
      </c>
    </row>
    <row r="17" spans="1:20" s="12" customFormat="1">
      <c r="A17" s="41" t="e">
        <f>#REF!</f>
        <v>#REF!</v>
      </c>
      <c r="B17" s="33" t="e">
        <f>#REF!</f>
        <v>#REF!</v>
      </c>
      <c r="C17" s="41" t="e">
        <f>#REF!</f>
        <v>#REF!</v>
      </c>
      <c r="D17" s="51"/>
      <c r="E17" s="41" t="e">
        <f>#REF!</f>
        <v>#REF!</v>
      </c>
      <c r="F17" s="34" t="e">
        <f>#REF!</f>
        <v>#REF!</v>
      </c>
      <c r="G17" s="45"/>
      <c r="H17" s="41" t="e">
        <f>IF(#REF!&gt;2, 1, 0)</f>
        <v>#REF!</v>
      </c>
      <c r="I17" s="41" t="e">
        <f>IF(#REF!&gt;5, 1, 0)</f>
        <v>#REF!</v>
      </c>
      <c r="J17" s="36" t="e">
        <f>IF(#REF!="Yes", 0.25, 0)</f>
        <v>#REF!</v>
      </c>
      <c r="K17" s="36" t="e">
        <f t="shared" si="1"/>
        <v>#REF!</v>
      </c>
    </row>
    <row r="18" spans="1:20" s="12" customFormat="1">
      <c r="A18" s="41" t="e">
        <f>#REF!</f>
        <v>#REF!</v>
      </c>
      <c r="B18" s="33" t="e">
        <f>#REF!</f>
        <v>#REF!</v>
      </c>
      <c r="C18" s="41" t="e">
        <f>#REF!</f>
        <v>#REF!</v>
      </c>
      <c r="D18" s="51"/>
      <c r="E18" s="41" t="e">
        <f>#REF!</f>
        <v>#REF!</v>
      </c>
      <c r="F18" s="34" t="e">
        <f>#REF!</f>
        <v>#REF!</v>
      </c>
      <c r="G18" s="45"/>
      <c r="H18" s="41" t="e">
        <f>IF(#REF!&gt;2, 1, 0)</f>
        <v>#REF!</v>
      </c>
      <c r="I18" s="41" t="e">
        <f>IF(#REF!&gt;5, 1, 0)</f>
        <v>#REF!</v>
      </c>
      <c r="J18" s="36" t="e">
        <f>IF(#REF!="Yes", 0.25, 0)</f>
        <v>#REF!</v>
      </c>
      <c r="K18" s="36" t="e">
        <f t="shared" si="1"/>
        <v>#REF!</v>
      </c>
    </row>
    <row r="19" spans="1:20" s="12" customFormat="1">
      <c r="A19" s="41" t="e">
        <f>#REF!</f>
        <v>#REF!</v>
      </c>
      <c r="B19" s="33" t="e">
        <f>#REF!</f>
        <v>#REF!</v>
      </c>
      <c r="C19" s="41" t="e">
        <f>#REF!</f>
        <v>#REF!</v>
      </c>
      <c r="D19" s="51"/>
      <c r="E19" s="41" t="e">
        <f>#REF!</f>
        <v>#REF!</v>
      </c>
      <c r="F19" s="34" t="e">
        <f>#REF!</f>
        <v>#REF!</v>
      </c>
      <c r="G19" s="45"/>
      <c r="H19" s="41" t="e">
        <f>IF(#REF!&gt;2, 1, 0)</f>
        <v>#REF!</v>
      </c>
      <c r="I19" s="41" t="e">
        <f>IF(#REF!&gt;5, 1, 0)</f>
        <v>#REF!</v>
      </c>
      <c r="J19" s="36" t="e">
        <f>IF(#REF!="Yes", 0.25, 0)</f>
        <v>#REF!</v>
      </c>
      <c r="K19" s="36" t="e">
        <f t="shared" si="1"/>
        <v>#REF!</v>
      </c>
      <c r="L19" s="40"/>
    </row>
    <row r="20" spans="1:20" ht="19.5">
      <c r="A20" s="20" t="s">
        <v>3</v>
      </c>
      <c r="B20" s="20"/>
      <c r="C20" s="91" t="s">
        <v>6</v>
      </c>
      <c r="D20" s="91"/>
      <c r="E20" s="91"/>
      <c r="F20" s="91"/>
      <c r="G20" s="91"/>
      <c r="H20" s="91"/>
      <c r="I20" s="91"/>
      <c r="J20" s="13"/>
      <c r="K20" s="27"/>
      <c r="M20" s="12"/>
      <c r="N20" s="15"/>
      <c r="O20" s="84"/>
      <c r="P20" s="84"/>
      <c r="Q20" s="12"/>
      <c r="R20" s="12"/>
      <c r="S20" s="12"/>
    </row>
    <row r="21" spans="1:20" ht="19.5">
      <c r="A21" s="4" t="s">
        <v>26</v>
      </c>
      <c r="B21" s="4"/>
      <c r="C21" s="13">
        <f>COUNTIF(D5:D19, "Yes")</f>
        <v>0</v>
      </c>
      <c r="D21" s="10"/>
      <c r="E21" s="10"/>
      <c r="F21" s="10"/>
      <c r="G21" s="10"/>
      <c r="H21" s="10"/>
      <c r="I21" s="10"/>
      <c r="J21" s="10"/>
      <c r="K21" s="35"/>
      <c r="M21" s="12"/>
      <c r="N21" s="15"/>
      <c r="O21" s="85"/>
      <c r="P21" s="85"/>
      <c r="Q21" s="12"/>
      <c r="R21" s="12"/>
      <c r="S21" s="12"/>
    </row>
    <row r="22" spans="1:20" ht="19.5">
      <c r="A22" s="4" t="s">
        <v>4</v>
      </c>
      <c r="B22" s="4"/>
      <c r="C22" s="13" t="e">
        <f>AVERAGEIF(K5:K19,"&lt;&gt;0")</f>
        <v>#REF!</v>
      </c>
      <c r="D22" s="10"/>
      <c r="E22" s="10"/>
      <c r="F22" s="10"/>
      <c r="G22" s="10"/>
      <c r="H22" s="10"/>
      <c r="I22" s="10"/>
      <c r="J22" s="10"/>
      <c r="K22" s="27"/>
      <c r="M22" s="12"/>
      <c r="N22" s="15"/>
      <c r="O22" s="16"/>
      <c r="P22" s="17"/>
      <c r="Q22" s="12"/>
      <c r="R22" s="12"/>
      <c r="S22" s="12"/>
    </row>
    <row r="23" spans="1:20" ht="19.5">
      <c r="A23" s="4" t="s">
        <v>8</v>
      </c>
      <c r="B23" s="4"/>
      <c r="C23" s="13" t="e">
        <f>SUM(C21:C22)</f>
        <v>#REF!</v>
      </c>
      <c r="D23" s="10"/>
      <c r="E23" s="10"/>
      <c r="F23" s="10"/>
      <c r="G23" s="10"/>
      <c r="H23" s="10"/>
      <c r="I23" s="10"/>
      <c r="J23" s="10"/>
      <c r="K23" s="27"/>
      <c r="M23" s="12"/>
      <c r="N23" s="15"/>
      <c r="O23" s="16"/>
      <c r="P23" s="16"/>
      <c r="Q23" s="12"/>
      <c r="R23" s="12"/>
      <c r="S23" s="12"/>
    </row>
    <row r="24" spans="1:20" ht="19.5">
      <c r="M24" s="12"/>
      <c r="N24" s="15"/>
      <c r="O24" s="16"/>
      <c r="P24" s="16"/>
      <c r="Q24" s="12"/>
      <c r="R24" s="12"/>
      <c r="S24" s="12"/>
    </row>
    <row r="25" spans="1:20" ht="36.950000000000003" customHeight="1">
      <c r="A25" s="92" t="s">
        <v>14</v>
      </c>
      <c r="B25" s="92"/>
      <c r="C25" s="92"/>
      <c r="D25" s="92"/>
      <c r="E25" s="92"/>
      <c r="F25" s="92"/>
      <c r="G25" s="92"/>
      <c r="H25" s="92"/>
      <c r="I25" s="92"/>
      <c r="J25" s="6"/>
      <c r="M25" s="12"/>
      <c r="N25" s="12"/>
      <c r="O25" s="12"/>
      <c r="P25" s="12"/>
      <c r="Q25" s="12"/>
      <c r="R25" s="12"/>
      <c r="S25" s="12"/>
    </row>
    <row r="26" spans="1:20" ht="90.95" customHeight="1">
      <c r="A26" s="106" t="s">
        <v>37</v>
      </c>
      <c r="B26" s="106"/>
      <c r="C26" s="106"/>
      <c r="D26" s="106"/>
      <c r="E26" s="106"/>
      <c r="F26" s="106"/>
      <c r="G26" s="106"/>
      <c r="H26" s="106"/>
      <c r="I26" s="42"/>
      <c r="J26" s="42"/>
      <c r="M26" s="12"/>
      <c r="N26" s="12"/>
      <c r="O26" s="12"/>
      <c r="P26" s="12"/>
      <c r="Q26" s="12"/>
      <c r="R26" s="12"/>
      <c r="S26" s="12"/>
    </row>
    <row r="27" spans="1:20" ht="140.1" customHeight="1">
      <c r="A27" s="5" t="s">
        <v>0</v>
      </c>
      <c r="B27" s="5"/>
      <c r="C27" s="5" t="s">
        <v>36</v>
      </c>
      <c r="D27" s="5" t="s">
        <v>32</v>
      </c>
      <c r="E27" s="5" t="s">
        <v>33</v>
      </c>
      <c r="F27" s="93" t="s">
        <v>31</v>
      </c>
      <c r="G27" s="94"/>
      <c r="H27" s="94"/>
      <c r="I27" s="22"/>
      <c r="J27" s="22"/>
      <c r="K27" s="28"/>
      <c r="N27" s="12"/>
      <c r="O27" s="12"/>
      <c r="P27" s="12"/>
      <c r="Q27" s="12"/>
      <c r="R27" s="12"/>
      <c r="S27" s="12"/>
      <c r="T27" s="12"/>
    </row>
    <row r="28" spans="1:20" ht="21" customHeight="1" thickBot="1">
      <c r="A28" s="90" t="s">
        <v>1</v>
      </c>
      <c r="B28" s="90"/>
      <c r="C28" s="90"/>
      <c r="D28" s="90"/>
      <c r="E28" s="90"/>
      <c r="F28" s="90"/>
      <c r="G28" s="90"/>
      <c r="H28" s="90"/>
      <c r="I28" s="22"/>
      <c r="J28" s="22"/>
      <c r="K28" s="12"/>
      <c r="M28" s="12"/>
      <c r="N28" s="12"/>
      <c r="O28" s="12"/>
      <c r="P28" s="12"/>
      <c r="Q28" s="12"/>
      <c r="R28" s="12"/>
      <c r="S28" s="12"/>
    </row>
    <row r="29" spans="1:20" ht="17.100000000000001" customHeight="1" thickTop="1">
      <c r="A29" s="11" t="e">
        <f>#REF!</f>
        <v>#REF!</v>
      </c>
      <c r="B29" s="11"/>
      <c r="C29" s="52"/>
      <c r="D29" s="37"/>
      <c r="E29" s="37"/>
      <c r="F29" s="95"/>
      <c r="G29" s="96"/>
      <c r="H29" s="97"/>
      <c r="I29" s="22"/>
      <c r="J29" s="22"/>
      <c r="K29" s="28"/>
      <c r="N29" s="12"/>
      <c r="O29" s="12"/>
      <c r="P29" s="12"/>
      <c r="Q29" s="12"/>
      <c r="R29" s="12"/>
      <c r="S29" s="12"/>
      <c r="T29" s="12"/>
    </row>
    <row r="30" spans="1:20" ht="15.95" customHeight="1">
      <c r="A30" s="11" t="e">
        <f>#REF!</f>
        <v>#REF!</v>
      </c>
      <c r="B30" s="53"/>
      <c r="C30" s="43"/>
      <c r="D30" s="55"/>
      <c r="E30" s="38"/>
      <c r="F30" s="98"/>
      <c r="G30" s="99"/>
      <c r="H30" s="100"/>
      <c r="I30" s="22"/>
      <c r="J30" s="22"/>
      <c r="K30" s="28"/>
      <c r="N30" s="12"/>
      <c r="O30" s="12"/>
      <c r="P30" s="12"/>
      <c r="Q30" s="12"/>
      <c r="R30" s="12"/>
      <c r="S30" s="12"/>
      <c r="T30" s="12"/>
    </row>
    <row r="31" spans="1:20" ht="15.95" customHeight="1">
      <c r="A31" s="11" t="e">
        <f>#REF!</f>
        <v>#REF!</v>
      </c>
      <c r="B31" s="53"/>
      <c r="C31" s="43"/>
      <c r="D31" s="56"/>
      <c r="E31" s="37"/>
      <c r="F31" s="101"/>
      <c r="G31" s="102"/>
      <c r="H31" s="103"/>
      <c r="I31" s="22"/>
      <c r="J31" s="22"/>
      <c r="K31" s="28"/>
      <c r="N31" s="12"/>
      <c r="O31" s="12"/>
      <c r="P31" s="12"/>
      <c r="Q31" s="12"/>
      <c r="R31" s="12"/>
      <c r="S31" s="12"/>
      <c r="T31" s="12"/>
    </row>
    <row r="32" spans="1:20" ht="15.95" customHeight="1">
      <c r="A32" s="11" t="e">
        <f>#REF!</f>
        <v>#REF!</v>
      </c>
      <c r="B32" s="53"/>
      <c r="C32" s="43"/>
      <c r="D32" s="55"/>
      <c r="E32" s="38"/>
      <c r="F32" s="98"/>
      <c r="G32" s="99"/>
      <c r="H32" s="100"/>
      <c r="I32" s="22"/>
      <c r="J32" s="22"/>
      <c r="K32" s="28"/>
      <c r="N32" s="12"/>
      <c r="O32" s="12"/>
      <c r="P32" s="12"/>
      <c r="Q32" s="12"/>
      <c r="R32" s="12"/>
      <c r="S32" s="12"/>
      <c r="T32" s="12"/>
    </row>
    <row r="33" spans="1:20" ht="15.95" customHeight="1">
      <c r="A33" s="11" t="e">
        <f>#REF!</f>
        <v>#REF!</v>
      </c>
      <c r="B33" s="53"/>
      <c r="C33" s="43"/>
      <c r="D33" s="56"/>
      <c r="E33" s="37"/>
      <c r="F33" s="101"/>
      <c r="G33" s="102"/>
      <c r="H33" s="103"/>
      <c r="I33" s="22"/>
      <c r="J33" s="22"/>
      <c r="K33" s="28"/>
      <c r="N33" s="12"/>
      <c r="O33" s="12"/>
      <c r="P33" s="12"/>
      <c r="Q33" s="12"/>
      <c r="R33" s="12"/>
      <c r="S33" s="12"/>
      <c r="T33" s="12"/>
    </row>
    <row r="34" spans="1:20" ht="15.95" customHeight="1">
      <c r="A34" s="36" t="e">
        <f>#REF!</f>
        <v>#REF!</v>
      </c>
      <c r="B34" s="54"/>
      <c r="C34" s="43"/>
      <c r="D34" s="57"/>
      <c r="E34" s="39"/>
      <c r="F34" s="86"/>
      <c r="G34" s="87"/>
      <c r="H34" s="88"/>
      <c r="I34" s="22"/>
      <c r="J34" s="22"/>
      <c r="K34" s="28"/>
    </row>
    <row r="35" spans="1:20" ht="15.95" customHeight="1">
      <c r="A35" s="9" t="e">
        <f>#REF!</f>
        <v>#REF!</v>
      </c>
      <c r="B35" s="9"/>
      <c r="C35" s="43"/>
      <c r="D35" s="55"/>
      <c r="E35" s="38"/>
      <c r="F35" s="89"/>
      <c r="G35" s="89"/>
      <c r="H35" s="89"/>
      <c r="I35" s="22"/>
      <c r="J35" s="22"/>
      <c r="K35" s="28"/>
    </row>
    <row r="36" spans="1:20" ht="15.95" customHeight="1">
      <c r="A36" s="9" t="e">
        <f>#REF!</f>
        <v>#REF!</v>
      </c>
      <c r="B36" s="9"/>
      <c r="C36" s="43"/>
      <c r="D36" s="55"/>
      <c r="E36" s="38"/>
      <c r="F36" s="89"/>
      <c r="G36" s="89"/>
      <c r="H36" s="89"/>
      <c r="I36" s="22"/>
      <c r="J36" s="22"/>
      <c r="K36" s="28"/>
    </row>
    <row r="37" spans="1:20" ht="15.95" customHeight="1">
      <c r="A37" s="9" t="e">
        <f>#REF!</f>
        <v>#REF!</v>
      </c>
      <c r="B37" s="9"/>
      <c r="C37" s="43"/>
      <c r="D37" s="55"/>
      <c r="E37" s="38"/>
      <c r="F37" s="89"/>
      <c r="G37" s="89"/>
      <c r="H37" s="89"/>
      <c r="I37" s="22"/>
      <c r="J37" s="22"/>
      <c r="K37" s="28"/>
    </row>
    <row r="38" spans="1:20" ht="15.95" customHeight="1">
      <c r="A38" s="9" t="e">
        <f>#REF!</f>
        <v>#REF!</v>
      </c>
      <c r="B38" s="9"/>
      <c r="C38" s="43"/>
      <c r="D38" s="55"/>
      <c r="E38" s="38"/>
      <c r="F38" s="89"/>
      <c r="G38" s="89"/>
      <c r="H38" s="89"/>
      <c r="I38" s="22"/>
      <c r="J38" s="22"/>
      <c r="K38" s="28"/>
    </row>
    <row r="39" spans="1:20" ht="15.95" customHeight="1">
      <c r="A39" s="9" t="e">
        <f>#REF!</f>
        <v>#REF!</v>
      </c>
      <c r="B39" s="9"/>
      <c r="C39" s="43"/>
      <c r="D39" s="55"/>
      <c r="E39" s="38"/>
      <c r="F39" s="89"/>
      <c r="G39" s="89"/>
      <c r="H39" s="89"/>
      <c r="I39" s="22"/>
      <c r="J39" s="22"/>
      <c r="K39" s="28"/>
    </row>
    <row r="40" spans="1:20" ht="15.95" customHeight="1">
      <c r="A40" s="9" t="e">
        <f>#REF!</f>
        <v>#REF!</v>
      </c>
      <c r="B40" s="9"/>
      <c r="C40" s="43"/>
      <c r="D40" s="55"/>
      <c r="E40" s="38"/>
      <c r="F40" s="89"/>
      <c r="G40" s="89"/>
      <c r="H40" s="89"/>
      <c r="I40" s="22"/>
      <c r="J40" s="22"/>
      <c r="K40" s="28"/>
    </row>
    <row r="41" spans="1:20" ht="15.95" customHeight="1">
      <c r="A41" s="9" t="e">
        <f>#REF!</f>
        <v>#REF!</v>
      </c>
      <c r="B41" s="9"/>
      <c r="C41" s="43"/>
      <c r="D41" s="55"/>
      <c r="E41" s="38"/>
      <c r="F41" s="89"/>
      <c r="G41" s="89"/>
      <c r="H41" s="89"/>
      <c r="I41" s="22"/>
      <c r="J41" s="22"/>
      <c r="K41" s="28"/>
    </row>
    <row r="42" spans="1:20" ht="15.95" customHeight="1">
      <c r="A42" s="9" t="e">
        <f>#REF!</f>
        <v>#REF!</v>
      </c>
      <c r="B42" s="9"/>
      <c r="C42" s="43"/>
      <c r="D42" s="55"/>
      <c r="E42" s="38"/>
      <c r="F42" s="89"/>
      <c r="G42" s="89"/>
      <c r="H42" s="89"/>
      <c r="I42" s="22"/>
      <c r="J42" s="22"/>
      <c r="K42" s="28"/>
    </row>
    <row r="43" spans="1:20" ht="15.95" customHeight="1">
      <c r="A43" s="9" t="e">
        <f>#REF!</f>
        <v>#REF!</v>
      </c>
      <c r="B43" s="9"/>
      <c r="C43" s="43"/>
      <c r="D43" s="55"/>
      <c r="E43" s="38"/>
      <c r="F43" s="89"/>
      <c r="G43" s="89"/>
      <c r="H43" s="89"/>
      <c r="I43" s="22"/>
      <c r="J43" s="22"/>
      <c r="K43" s="28"/>
    </row>
    <row r="44" spans="1:20" ht="19.5">
      <c r="A44" s="7"/>
      <c r="B44" s="7"/>
      <c r="C44" s="108"/>
      <c r="D44" s="108"/>
      <c r="E44" s="108"/>
      <c r="F44" s="108"/>
      <c r="G44" s="108"/>
      <c r="H44" s="108"/>
      <c r="I44" s="108"/>
      <c r="J44" s="8"/>
      <c r="K44" s="12"/>
    </row>
    <row r="45" spans="1:20" ht="19.5">
      <c r="A45" s="21" t="s">
        <v>9</v>
      </c>
      <c r="B45" s="21"/>
      <c r="C45" s="107"/>
      <c r="D45" s="107"/>
      <c r="E45" s="107"/>
      <c r="F45" s="107"/>
      <c r="G45" s="107"/>
      <c r="H45" s="107"/>
      <c r="I45" s="107"/>
      <c r="J45" s="23"/>
      <c r="K45" s="12"/>
    </row>
    <row r="46" spans="1:20" ht="19.5">
      <c r="A46" s="7" t="s">
        <v>10</v>
      </c>
      <c r="B46" s="7"/>
      <c r="C46" s="24" t="e">
        <f>AVERAGE(D29:D43)</f>
        <v>#DIV/0!</v>
      </c>
      <c r="D46" s="24"/>
      <c r="E46" s="24"/>
      <c r="F46" s="24"/>
      <c r="G46" s="24"/>
      <c r="H46" s="24"/>
      <c r="I46" s="24"/>
      <c r="J46" s="24"/>
      <c r="K46" s="12"/>
    </row>
    <row r="47" spans="1:20" ht="19.5">
      <c r="A47" s="7" t="s">
        <v>12</v>
      </c>
      <c r="B47" s="7"/>
      <c r="C47" s="24" t="e">
        <f>AVERAGE(E29:E43)</f>
        <v>#DIV/0!</v>
      </c>
      <c r="D47" s="24"/>
      <c r="E47" s="24"/>
      <c r="F47" s="24"/>
      <c r="G47" s="24"/>
      <c r="H47" s="24"/>
      <c r="I47" s="24"/>
      <c r="J47" s="24"/>
    </row>
    <row r="48" spans="1:20" ht="19.5">
      <c r="A48" s="7" t="s">
        <v>11</v>
      </c>
      <c r="B48" s="7"/>
      <c r="C48" s="24" t="e">
        <f xml:space="preserve"> AVERAGE(F29:F43)</f>
        <v>#DIV/0!</v>
      </c>
      <c r="D48" s="24"/>
      <c r="E48" s="24"/>
      <c r="F48" s="24"/>
      <c r="G48" s="24"/>
      <c r="H48" s="24"/>
      <c r="I48" s="24"/>
      <c r="J48" s="24"/>
    </row>
    <row r="49" spans="1:10" ht="19.5">
      <c r="A49" s="7" t="s">
        <v>7</v>
      </c>
      <c r="B49" s="7"/>
      <c r="C49" s="24" t="e">
        <f>SUM(C46:C48)</f>
        <v>#DIV/0!</v>
      </c>
      <c r="D49" s="24"/>
      <c r="E49" s="24"/>
      <c r="F49" s="24"/>
      <c r="G49" s="24"/>
      <c r="H49" s="24"/>
      <c r="I49" s="24"/>
      <c r="J49" s="24"/>
    </row>
    <row r="50" spans="1:10" s="12" customFormat="1" ht="19.5">
      <c r="A50" s="49" t="s">
        <v>27</v>
      </c>
      <c r="B50" s="49"/>
      <c r="C50" s="46"/>
      <c r="D50" s="46"/>
      <c r="E50" s="46"/>
      <c r="F50" s="46"/>
      <c r="G50" s="46"/>
      <c r="H50" s="46"/>
      <c r="I50" s="46"/>
      <c r="J50" s="46"/>
    </row>
    <row r="51" spans="1:10" s="12" customFormat="1" ht="19.5">
      <c r="A51" s="47" t="s">
        <v>28</v>
      </c>
      <c r="B51" s="47"/>
      <c r="C51" s="48">
        <v>0</v>
      </c>
      <c r="D51" s="46"/>
      <c r="E51" s="46"/>
      <c r="F51" s="46"/>
      <c r="G51" s="46"/>
      <c r="H51" s="46"/>
      <c r="I51" s="46"/>
      <c r="J51" s="46"/>
    </row>
    <row r="52" spans="1:10" s="12" customFormat="1" ht="19.5">
      <c r="A52" s="47" t="s">
        <v>30</v>
      </c>
      <c r="B52" s="47"/>
      <c r="C52" s="48">
        <v>0</v>
      </c>
      <c r="D52" s="46"/>
      <c r="E52" s="46"/>
      <c r="F52" s="46"/>
      <c r="G52" s="46"/>
      <c r="H52" s="46"/>
      <c r="I52" s="46"/>
      <c r="J52" s="46"/>
    </row>
    <row r="53" spans="1:10" ht="19.5">
      <c r="A53" s="47" t="s">
        <v>29</v>
      </c>
      <c r="B53" s="47"/>
      <c r="C53" s="48">
        <v>0</v>
      </c>
      <c r="D53" s="19"/>
      <c r="E53" s="19"/>
      <c r="F53" s="19"/>
      <c r="G53" s="19"/>
      <c r="H53" s="19"/>
      <c r="I53" s="19"/>
      <c r="J53" s="19"/>
    </row>
    <row r="54" spans="1:10" ht="59.1" customHeight="1">
      <c r="A54" s="25" t="s">
        <v>13</v>
      </c>
      <c r="B54" s="25"/>
      <c r="C54" s="32" t="e" cm="1">
        <f t="array" ref="C54">SUM((C23+C49+C51:C53)/45)</f>
        <v>#REF!</v>
      </c>
      <c r="D54" s="18"/>
      <c r="E54" s="18"/>
      <c r="F54" s="18"/>
      <c r="G54" s="18"/>
      <c r="H54" s="18"/>
      <c r="I54" s="18"/>
      <c r="J54" s="18"/>
    </row>
  </sheetData>
  <sheetProtection algorithmName="SHA-512" hashValue="myQ5VFI32kATxCm3Wo0/D6lFOsFqAfZDjd3qMnhQF6Lfk+i37EAOzcv+NG9EM3uMKkaruXav8My4m9VS+JiLQg==" saltValue="UmaZi0tj9PIiAAcxeWBKBw==" spinCount="100000" sheet="1" objects="1" scenarios="1" selectLockedCells="1" selectUnlockedCells="1"/>
  <mergeCells count="26">
    <mergeCell ref="A2:K2"/>
    <mergeCell ref="A26:H26"/>
    <mergeCell ref="C45:I45"/>
    <mergeCell ref="C44:I44"/>
    <mergeCell ref="F36:H36"/>
    <mergeCell ref="F37:H37"/>
    <mergeCell ref="F38:H38"/>
    <mergeCell ref="F39:H39"/>
    <mergeCell ref="F40:H40"/>
    <mergeCell ref="F41:H41"/>
    <mergeCell ref="F43:H43"/>
    <mergeCell ref="F42:H42"/>
    <mergeCell ref="A4:I4"/>
    <mergeCell ref="O20:P20"/>
    <mergeCell ref="O21:P21"/>
    <mergeCell ref="F34:H34"/>
    <mergeCell ref="F35:H35"/>
    <mergeCell ref="A28:H28"/>
    <mergeCell ref="C20:I20"/>
    <mergeCell ref="A25:I25"/>
    <mergeCell ref="F27:H27"/>
    <mergeCell ref="F29:H29"/>
    <mergeCell ref="F30:H30"/>
    <mergeCell ref="F31:H31"/>
    <mergeCell ref="F32:H32"/>
    <mergeCell ref="F33:H33"/>
  </mergeCells>
  <dataValidations count="6">
    <dataValidation type="list" allowBlank="1" showInputMessage="1" showErrorMessage="1" sqref="D29:E43 C53" xr:uid="{00000000-0002-0000-0400-000000000000}">
      <formula1>"0, 4"</formula1>
    </dataValidation>
    <dataValidation type="list" allowBlank="1" showInputMessage="1" showErrorMessage="1" sqref="F29:F43 G29:H30 G32:H43" xr:uid="{00000000-0002-0000-0400-000001000000}">
      <formula1>"0, 1, 2, 3, 4, 5, 6"</formula1>
    </dataValidation>
    <dataValidation type="list" allowBlank="1" showInputMessage="1" showErrorMessage="1" sqref="G5:G19" xr:uid="{00000000-0002-0000-0400-000002000000}">
      <formula1>"0, 2, 3"</formula1>
    </dataValidation>
    <dataValidation type="list" allowBlank="1" showInputMessage="1" showErrorMessage="1" sqref="C51" xr:uid="{00000000-0002-0000-0400-000003000000}">
      <formula1>"0, 1, 2"</formula1>
    </dataValidation>
    <dataValidation type="list" allowBlank="1" showInputMessage="1" showErrorMessage="1" sqref="C52" xr:uid="{00000000-0002-0000-0400-000004000000}">
      <formula1>"0, 1, 2, 3"</formula1>
    </dataValidation>
    <dataValidation type="list" allowBlank="1" showInputMessage="1" showErrorMessage="1" sqref="D5:D19 C29:C43" xr:uid="{00000000-0002-0000-0400-000005000000}">
      <formula1>"Yes, No"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 Data</vt:lpstr>
      <vt:lpstr>Data Set</vt:lpstr>
      <vt:lpstr>Data Dictionary</vt:lpstr>
      <vt:lpstr>Scoring Instructions (FCSA) </vt:lpstr>
      <vt:lpstr>Scores Input (FCSA)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Rowayyah Ali Ahmed Hefaity</cp:lastModifiedBy>
  <dcterms:created xsi:type="dcterms:W3CDTF">2020-02-17T22:51:12Z</dcterms:created>
  <dcterms:modified xsi:type="dcterms:W3CDTF">2021-09-20T10:13:53Z</dcterms:modified>
</cp:coreProperties>
</file>